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9405" windowHeight="4875" activeTab="3"/>
  </bookViews>
  <sheets>
    <sheet name="1 Этап" sheetId="1" r:id="rId1"/>
    <sheet name="2 Этап 1 тур" sheetId="2" r:id="rId2"/>
    <sheet name="2 Этап 2 тур" sheetId="3" r:id="rId3"/>
    <sheet name="2 Этап 3 тур" sheetId="4" r:id="rId4"/>
  </sheets>
  <definedNames/>
  <calcPr fullCalcOnLoad="1"/>
</workbook>
</file>

<file path=xl/sharedStrings.xml><?xml version="1.0" encoding="utf-8"?>
<sst xmlns="http://schemas.openxmlformats.org/spreadsheetml/2006/main" count="127" uniqueCount="67">
  <si>
    <t>Количество играющих команд:</t>
  </si>
  <si>
    <t>Команда #</t>
  </si>
  <si>
    <t>Рейтинг</t>
  </si>
  <si>
    <t>Вопрос #</t>
  </si>
  <si>
    <t>вопроса</t>
  </si>
  <si>
    <t>Правильных</t>
  </si>
  <si>
    <t>ответов</t>
  </si>
  <si>
    <t>1 ЭТАП</t>
  </si>
  <si>
    <t>1 (1)</t>
  </si>
  <si>
    <t>2 (1)</t>
  </si>
  <si>
    <t>3 (2)</t>
  </si>
  <si>
    <t>4 (1)</t>
  </si>
  <si>
    <t>5 (2)</t>
  </si>
  <si>
    <t>6 (3)</t>
  </si>
  <si>
    <t>7 (1)</t>
  </si>
  <si>
    <t>8 (2)</t>
  </si>
  <si>
    <t>9 (3)</t>
  </si>
  <si>
    <t>10 (4)</t>
  </si>
  <si>
    <t>11 (1)</t>
  </si>
  <si>
    <t>12 (1)</t>
  </si>
  <si>
    <t>13 (2)</t>
  </si>
  <si>
    <t>14 (1)</t>
  </si>
  <si>
    <t>15 (2)</t>
  </si>
  <si>
    <t>16 (3)</t>
  </si>
  <si>
    <t>17 (1)</t>
  </si>
  <si>
    <t>18 (2)</t>
  </si>
  <si>
    <t>19 (3)</t>
  </si>
  <si>
    <t>20 (4)</t>
  </si>
  <si>
    <t>Номер</t>
  </si>
  <si>
    <t>тура</t>
  </si>
  <si>
    <t>2 ЭТАП   1 ТУР</t>
  </si>
  <si>
    <t>На прошлом этапе</t>
  </si>
  <si>
    <t>2 ЭТАП   2 ТУР</t>
  </si>
  <si>
    <t>Золотых</t>
  </si>
  <si>
    <t>фишек</t>
  </si>
  <si>
    <t>Осталось</t>
  </si>
  <si>
    <t>ставка</t>
  </si>
  <si>
    <t>Вопрос # 6</t>
  </si>
  <si>
    <t>После обмена</t>
  </si>
  <si>
    <t>Вопрос # 7</t>
  </si>
  <si>
    <t>2 ЭТАП   3 ТУР</t>
  </si>
  <si>
    <t>Всего прав.</t>
  </si>
  <si>
    <t>Вопрос # 8</t>
  </si>
  <si>
    <t>Вопрос # 9</t>
  </si>
  <si>
    <t>Вопрос # 10</t>
  </si>
  <si>
    <t>Вопрос # 11</t>
  </si>
  <si>
    <t>Вопрос # 13</t>
  </si>
  <si>
    <t>Вопрос # 12</t>
  </si>
  <si>
    <t>Вопрос # 14</t>
  </si>
  <si>
    <t>Вопрос # 15</t>
  </si>
  <si>
    <t>Вопрос # 16</t>
  </si>
  <si>
    <t>Вопрос # 17</t>
  </si>
  <si>
    <t>Вопрос # 18</t>
  </si>
  <si>
    <t>макс. ставка</t>
  </si>
  <si>
    <t>Кубраечки</t>
  </si>
  <si>
    <t>КУБОК МГТУ 2007</t>
  </si>
  <si>
    <t>Очки команды</t>
  </si>
  <si>
    <t>Очки за</t>
  </si>
  <si>
    <t>вопрос</t>
  </si>
  <si>
    <t>Очки</t>
  </si>
  <si>
    <t>Всего</t>
  </si>
  <si>
    <t>очков</t>
  </si>
  <si>
    <t>очки</t>
  </si>
  <si>
    <r>
      <t>Количество играющих команд:</t>
    </r>
    <r>
      <rPr>
        <b/>
        <sz val="16"/>
        <rFont val="Arial Cyr"/>
        <family val="2"/>
      </rPr>
      <t xml:space="preserve"> 18</t>
    </r>
  </si>
  <si>
    <r>
      <t>К</t>
    </r>
    <r>
      <rPr>
        <sz val="12"/>
        <rFont val="Arial Cyr"/>
        <family val="2"/>
      </rPr>
      <t xml:space="preserve">оличество играющих команд: </t>
    </r>
    <r>
      <rPr>
        <b/>
        <sz val="12"/>
        <rFont val="Arial Cyr"/>
        <family val="0"/>
      </rPr>
      <t>18</t>
    </r>
  </si>
  <si>
    <t xml:space="preserve"> </t>
  </si>
  <si>
    <t>Количество играющих команд: 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</si>
</sst>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sz val="11"/>
      <name val="Arial Cyr"/>
      <family val="2"/>
    </font>
    <font>
      <sz val="10"/>
      <color indexed="14"/>
      <name val="Arial Cyr"/>
      <family val="2"/>
    </font>
    <font>
      <sz val="12"/>
      <color indexed="14"/>
      <name val="Arial Cyr"/>
      <family val="2"/>
    </font>
    <font>
      <b/>
      <sz val="18"/>
      <color indexed="8"/>
      <name val="Arial Cyr"/>
      <family val="2"/>
    </font>
    <font>
      <b/>
      <sz val="16"/>
      <color indexed="12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1"/>
      <name val="Arial Cyr"/>
      <family val="2"/>
    </font>
    <font>
      <sz val="14"/>
      <color indexed="10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6" borderId="8" xfId="0" applyFont="1" applyFill="1" applyBorder="1" applyAlignment="1">
      <alignment/>
    </xf>
    <xf numFmtId="0" fontId="9" fillId="6" borderId="9" xfId="0" applyFont="1" applyFill="1" applyBorder="1" applyAlignment="1">
      <alignment/>
    </xf>
    <xf numFmtId="0" fontId="6" fillId="6" borderId="9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6" borderId="12" xfId="0" applyFill="1" applyBorder="1" applyAlignment="1">
      <alignment/>
    </xf>
    <xf numFmtId="0" fontId="8" fillId="6" borderId="12" xfId="0" applyFont="1" applyFill="1" applyBorder="1" applyAlignment="1">
      <alignment/>
    </xf>
    <xf numFmtId="0" fontId="10" fillId="6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6" xfId="0" applyFont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9" fontId="3" fillId="4" borderId="18" xfId="17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3" fillId="7" borderId="5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1" fillId="5" borderId="18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3" xfId="0" applyBorder="1" applyAlignment="1">
      <alignment/>
    </xf>
    <xf numFmtId="0" fontId="1" fillId="9" borderId="4" xfId="0" applyFont="1" applyFill="1" applyBorder="1" applyAlignment="1">
      <alignment horizontal="center"/>
    </xf>
    <xf numFmtId="0" fontId="4" fillId="9" borderId="4" xfId="0" applyFont="1" applyFill="1" applyBorder="1" applyAlignment="1" quotePrefix="1">
      <alignment horizontal="center"/>
    </xf>
    <xf numFmtId="0" fontId="4" fillId="9" borderId="4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7" fillId="5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5" borderId="6" xfId="0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6" xfId="0" applyFont="1" applyBorder="1" applyAlignment="1">
      <alignment/>
    </xf>
    <xf numFmtId="0" fontId="7" fillId="5" borderId="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1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4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center"/>
    </xf>
    <xf numFmtId="0" fontId="5" fillId="7" borderId="2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workbookViewId="0" topLeftCell="A5">
      <selection activeCell="J35" sqref="J35"/>
    </sheetView>
  </sheetViews>
  <sheetFormatPr defaultColWidth="9.00390625" defaultRowHeight="12.75"/>
  <cols>
    <col min="1" max="1" width="15.25390625" style="0" customWidth="1"/>
    <col min="2" max="5" width="4.125" style="0" bestFit="1" customWidth="1"/>
    <col min="6" max="6" width="4.375" style="0" bestFit="1" customWidth="1"/>
    <col min="7" max="7" width="4.125" style="0" bestFit="1" customWidth="1"/>
    <col min="8" max="9" width="4.375" style="0" bestFit="1" customWidth="1"/>
    <col min="10" max="10" width="4.125" style="0" bestFit="1" customWidth="1"/>
    <col min="11" max="12" width="4.375" style="0" bestFit="1" customWidth="1"/>
    <col min="13" max="13" width="4.125" style="0" bestFit="1" customWidth="1"/>
    <col min="14" max="19" width="4.375" style="0" bestFit="1" customWidth="1"/>
    <col min="20" max="20" width="11.00390625" style="0" customWidth="1"/>
    <col min="21" max="21" width="8.25390625" style="0" customWidth="1"/>
    <col min="22" max="23" width="5.75390625" style="0" customWidth="1"/>
    <col min="24" max="24" width="6.00390625" style="0" customWidth="1"/>
  </cols>
  <sheetData>
    <row r="1" spans="1:21" ht="24" thickBot="1">
      <c r="A1" s="106" t="s">
        <v>7</v>
      </c>
      <c r="B1" s="17"/>
      <c r="C1" s="24"/>
      <c r="D1" s="17"/>
      <c r="E1" s="25"/>
      <c r="F1" s="24"/>
      <c r="G1" s="25"/>
      <c r="H1" s="24"/>
      <c r="I1" s="18" t="s">
        <v>55</v>
      </c>
      <c r="J1" s="24"/>
      <c r="K1" s="17"/>
      <c r="L1" s="24"/>
      <c r="M1" s="17"/>
      <c r="N1" s="18"/>
      <c r="O1" s="24"/>
      <c r="P1" s="25"/>
      <c r="Q1" s="24"/>
      <c r="R1" s="24"/>
      <c r="S1" s="24"/>
      <c r="T1" s="24"/>
      <c r="U1" s="24"/>
    </row>
    <row r="2" spans="1:26" ht="18">
      <c r="A2" s="3"/>
      <c r="U2" s="4"/>
      <c r="V2" s="4"/>
      <c r="W2" s="4"/>
      <c r="X2" s="4"/>
      <c r="Y2" s="4"/>
      <c r="Z2" s="4"/>
    </row>
    <row r="3" spans="1:19" ht="20.25">
      <c r="A3" s="117" t="s">
        <v>63</v>
      </c>
      <c r="B3" s="3"/>
      <c r="D3" s="1"/>
      <c r="E3" s="4"/>
      <c r="F3" s="3"/>
      <c r="I3" s="3"/>
      <c r="J3" s="3"/>
      <c r="K3" s="3"/>
      <c r="M3" s="1"/>
      <c r="N3" s="4"/>
      <c r="O3" s="3"/>
      <c r="R3" s="3"/>
      <c r="S3" s="3"/>
    </row>
    <row r="4" spans="1:26" ht="15.75" customHeight="1">
      <c r="A4" s="3"/>
      <c r="B4" s="2"/>
      <c r="C4" s="2"/>
      <c r="D4" s="2"/>
      <c r="G4" s="1"/>
      <c r="H4" s="3"/>
      <c r="K4" s="2"/>
      <c r="L4" s="2"/>
      <c r="M4" s="2"/>
      <c r="P4" s="1"/>
      <c r="Q4" s="3"/>
      <c r="T4" s="4"/>
      <c r="U4" s="4"/>
      <c r="V4" s="4"/>
      <c r="W4" s="4"/>
      <c r="X4" s="4"/>
      <c r="Y4" s="4"/>
      <c r="Z4" s="4"/>
    </row>
    <row r="5" spans="1:26" ht="18">
      <c r="A5" s="7" t="s">
        <v>1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12" t="s">
        <v>57</v>
      </c>
      <c r="U5" s="34" t="s">
        <v>28</v>
      </c>
      <c r="V5" s="2"/>
      <c r="W5" s="2"/>
      <c r="X5" s="2"/>
      <c r="Y5" s="2"/>
      <c r="Z5" s="2"/>
    </row>
    <row r="6" spans="1:28" ht="15.75">
      <c r="A6" s="11" t="s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13" t="s">
        <v>58</v>
      </c>
      <c r="U6" s="35" t="s">
        <v>29</v>
      </c>
      <c r="V6" s="2"/>
      <c r="W6" s="2"/>
      <c r="X6" s="2"/>
      <c r="Y6" s="2"/>
      <c r="Z6" s="2"/>
      <c r="AA6" s="2"/>
      <c r="AB6" s="2"/>
    </row>
    <row r="7" spans="1:28" ht="12" customHeight="1">
      <c r="A7" s="10" t="s">
        <v>8</v>
      </c>
      <c r="B7" s="85"/>
      <c r="C7" s="86">
        <v>1</v>
      </c>
      <c r="D7" s="86"/>
      <c r="E7" s="86">
        <v>1</v>
      </c>
      <c r="F7" s="86"/>
      <c r="G7" s="86"/>
      <c r="H7" s="86"/>
      <c r="I7" s="86"/>
      <c r="J7" s="86"/>
      <c r="K7" s="86">
        <v>1</v>
      </c>
      <c r="L7" s="86"/>
      <c r="M7" s="86"/>
      <c r="N7" s="86"/>
      <c r="O7" s="86"/>
      <c r="P7" s="86"/>
      <c r="Q7" s="86">
        <v>1</v>
      </c>
      <c r="R7" s="86">
        <v>1</v>
      </c>
      <c r="S7" s="86">
        <v>1</v>
      </c>
      <c r="T7" s="33">
        <v>1</v>
      </c>
      <c r="U7" s="36">
        <v>1</v>
      </c>
      <c r="V7" s="2"/>
      <c r="W7" s="2"/>
      <c r="X7" s="2"/>
      <c r="Y7" s="2"/>
      <c r="Z7" s="2"/>
      <c r="AA7" s="5"/>
      <c r="AB7" s="5"/>
    </row>
    <row r="8" spans="1:28" ht="12.75">
      <c r="A8" s="31" t="s">
        <v>9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33">
        <v>2</v>
      </c>
      <c r="U8" s="37">
        <v>2</v>
      </c>
      <c r="V8" s="2"/>
      <c r="W8" s="2"/>
      <c r="X8" s="2"/>
      <c r="Y8" s="2"/>
      <c r="Z8" s="2"/>
      <c r="AA8" s="5"/>
      <c r="AB8" s="2"/>
    </row>
    <row r="9" spans="1:28" ht="12.75">
      <c r="A9" s="31" t="s">
        <v>10</v>
      </c>
      <c r="B9" s="87">
        <v>1</v>
      </c>
      <c r="C9" s="87">
        <v>1</v>
      </c>
      <c r="D9" s="87">
        <v>1</v>
      </c>
      <c r="E9" s="87">
        <v>1</v>
      </c>
      <c r="F9" s="87">
        <v>1</v>
      </c>
      <c r="G9" s="87">
        <v>1</v>
      </c>
      <c r="H9" s="87">
        <v>1</v>
      </c>
      <c r="I9" s="87">
        <v>1</v>
      </c>
      <c r="J9" s="87">
        <v>1</v>
      </c>
      <c r="K9" s="87">
        <v>1</v>
      </c>
      <c r="L9" s="87">
        <v>1</v>
      </c>
      <c r="M9" s="87">
        <v>1</v>
      </c>
      <c r="N9" s="87">
        <v>1</v>
      </c>
      <c r="O9" s="87">
        <v>1</v>
      </c>
      <c r="P9" s="87">
        <v>1</v>
      </c>
      <c r="Q9" s="87">
        <v>1</v>
      </c>
      <c r="R9" s="87">
        <v>1</v>
      </c>
      <c r="S9" s="87">
        <v>1</v>
      </c>
      <c r="T9" s="33">
        <v>2</v>
      </c>
      <c r="U9" s="22"/>
      <c r="V9" s="2"/>
      <c r="W9" s="2"/>
      <c r="X9" s="2"/>
      <c r="Y9" s="2"/>
      <c r="Z9" s="2"/>
      <c r="AA9" s="5"/>
      <c r="AB9" s="2"/>
    </row>
    <row r="10" spans="1:28" ht="12.75">
      <c r="A10" s="28" t="s">
        <v>11</v>
      </c>
      <c r="B10" s="88">
        <v>1</v>
      </c>
      <c r="C10" s="89">
        <v>1</v>
      </c>
      <c r="D10" s="89"/>
      <c r="E10" s="89"/>
      <c r="F10" s="89"/>
      <c r="G10" s="89"/>
      <c r="H10" s="89"/>
      <c r="I10" s="89"/>
      <c r="J10" s="89"/>
      <c r="K10" s="89">
        <v>1</v>
      </c>
      <c r="L10" s="89"/>
      <c r="M10" s="89"/>
      <c r="N10" s="89"/>
      <c r="O10" s="89"/>
      <c r="P10" s="89"/>
      <c r="Q10" s="89"/>
      <c r="R10" s="89"/>
      <c r="S10" s="89">
        <v>1</v>
      </c>
      <c r="T10" s="47">
        <v>3</v>
      </c>
      <c r="U10" s="38">
        <v>3</v>
      </c>
      <c r="V10" s="2"/>
      <c r="W10" s="2"/>
      <c r="X10" s="2"/>
      <c r="Y10" s="2"/>
      <c r="Z10" s="2"/>
      <c r="AA10" s="5"/>
      <c r="AB10" s="5"/>
    </row>
    <row r="11" spans="1:26" ht="12.75">
      <c r="A11" s="28" t="s">
        <v>12</v>
      </c>
      <c r="B11" s="90"/>
      <c r="C11" s="91">
        <v>1</v>
      </c>
      <c r="D11" s="91"/>
      <c r="E11" s="91"/>
      <c r="F11" s="91"/>
      <c r="G11" s="91">
        <v>1</v>
      </c>
      <c r="H11" s="91"/>
      <c r="I11" s="91">
        <v>1</v>
      </c>
      <c r="J11" s="91"/>
      <c r="K11" s="91">
        <v>1</v>
      </c>
      <c r="L11" s="91"/>
      <c r="M11" s="91"/>
      <c r="N11" s="91"/>
      <c r="O11" s="91"/>
      <c r="P11" s="91">
        <v>1</v>
      </c>
      <c r="Q11" s="91"/>
      <c r="R11" s="91"/>
      <c r="S11" s="91">
        <v>1</v>
      </c>
      <c r="T11" s="47">
        <v>3</v>
      </c>
      <c r="U11" s="39"/>
      <c r="V11" s="2"/>
      <c r="W11" s="2"/>
      <c r="X11" s="2"/>
      <c r="Y11" s="2"/>
      <c r="Z11" s="2"/>
    </row>
    <row r="12" spans="1:28" ht="12.75">
      <c r="A12" s="28" t="s">
        <v>13</v>
      </c>
      <c r="B12" s="92">
        <v>1</v>
      </c>
      <c r="C12" s="93">
        <v>1</v>
      </c>
      <c r="D12" s="93">
        <v>1</v>
      </c>
      <c r="E12" s="93">
        <v>1</v>
      </c>
      <c r="F12" s="93">
        <v>1</v>
      </c>
      <c r="G12" s="93">
        <v>1</v>
      </c>
      <c r="H12" s="93">
        <v>1</v>
      </c>
      <c r="I12" s="93"/>
      <c r="J12" s="93"/>
      <c r="K12" s="93">
        <v>1</v>
      </c>
      <c r="L12" s="93">
        <v>1</v>
      </c>
      <c r="M12" s="93">
        <v>1</v>
      </c>
      <c r="N12" s="93"/>
      <c r="O12" s="93"/>
      <c r="P12" s="93">
        <v>1</v>
      </c>
      <c r="Q12" s="93">
        <v>1</v>
      </c>
      <c r="R12" s="93">
        <v>1</v>
      </c>
      <c r="S12" s="93">
        <v>1</v>
      </c>
      <c r="T12" s="47">
        <v>3</v>
      </c>
      <c r="U12" s="40"/>
      <c r="V12" s="2"/>
      <c r="W12" s="2"/>
      <c r="X12" s="2"/>
      <c r="Y12" s="2"/>
      <c r="Z12" s="2"/>
      <c r="AA12" s="2"/>
      <c r="AB12" s="2"/>
    </row>
    <row r="13" spans="1:28" ht="12.75">
      <c r="A13" s="48" t="s">
        <v>14</v>
      </c>
      <c r="B13" s="94">
        <v>1</v>
      </c>
      <c r="C13" s="95">
        <v>1</v>
      </c>
      <c r="D13" s="95">
        <v>1</v>
      </c>
      <c r="E13" s="95">
        <v>1</v>
      </c>
      <c r="F13" s="95">
        <v>1</v>
      </c>
      <c r="G13" s="95">
        <v>1</v>
      </c>
      <c r="H13" s="95">
        <v>1</v>
      </c>
      <c r="I13" s="95">
        <v>1</v>
      </c>
      <c r="J13" s="95">
        <v>1</v>
      </c>
      <c r="K13" s="95">
        <v>1</v>
      </c>
      <c r="L13" s="95">
        <v>1</v>
      </c>
      <c r="M13" s="95">
        <v>1</v>
      </c>
      <c r="N13" s="95">
        <v>1</v>
      </c>
      <c r="O13" s="95">
        <v>1</v>
      </c>
      <c r="P13" s="95">
        <v>1</v>
      </c>
      <c r="Q13" s="95">
        <v>1</v>
      </c>
      <c r="R13" s="95">
        <v>1</v>
      </c>
      <c r="S13" s="95">
        <v>1</v>
      </c>
      <c r="T13" s="47">
        <v>4</v>
      </c>
      <c r="U13" s="37">
        <v>4</v>
      </c>
      <c r="V13" s="2"/>
      <c r="W13" s="2"/>
      <c r="X13" s="2"/>
      <c r="Y13" s="2"/>
      <c r="Z13" s="2"/>
      <c r="AA13" s="5"/>
      <c r="AB13" s="5"/>
    </row>
    <row r="14" spans="1:28" ht="12.75">
      <c r="A14" s="48" t="s">
        <v>15</v>
      </c>
      <c r="B14" s="96">
        <v>1</v>
      </c>
      <c r="C14" s="5"/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/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47">
        <v>4</v>
      </c>
      <c r="U14" s="41"/>
      <c r="V14" s="2"/>
      <c r="W14" s="2"/>
      <c r="X14" s="2"/>
      <c r="Y14" s="2"/>
      <c r="Z14" s="2"/>
      <c r="AA14" s="2"/>
      <c r="AB14" s="2"/>
    </row>
    <row r="15" spans="1:28" ht="12.75" customHeight="1">
      <c r="A15" s="29" t="s">
        <v>16</v>
      </c>
      <c r="B15" s="96"/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>
        <v>1</v>
      </c>
      <c r="S15" s="5"/>
      <c r="T15" s="47">
        <v>4</v>
      </c>
      <c r="U15" s="42"/>
      <c r="V15" s="15"/>
      <c r="W15" s="15"/>
      <c r="X15" s="15"/>
      <c r="Y15" s="15"/>
      <c r="Z15" s="15"/>
      <c r="AA15" s="3"/>
      <c r="AB15" s="2"/>
    </row>
    <row r="16" spans="1:28" ht="12.75" customHeight="1">
      <c r="A16" s="29" t="s">
        <v>17</v>
      </c>
      <c r="B16" s="97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>
        <v>1</v>
      </c>
      <c r="S16" s="98"/>
      <c r="T16" s="47">
        <v>4</v>
      </c>
      <c r="U16" s="43"/>
      <c r="V16" s="15"/>
      <c r="W16" s="15"/>
      <c r="X16" s="15"/>
      <c r="Y16" s="15"/>
      <c r="Z16" s="15"/>
      <c r="AA16" s="5"/>
      <c r="AB16" s="5"/>
    </row>
    <row r="17" spans="1:26" ht="12.75">
      <c r="A17" s="30" t="s">
        <v>18</v>
      </c>
      <c r="B17" s="85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33">
        <v>5</v>
      </c>
      <c r="U17" s="32">
        <v>5</v>
      </c>
      <c r="V17" s="2"/>
      <c r="W17" s="2"/>
      <c r="X17" s="2"/>
      <c r="Y17" s="2"/>
      <c r="Z17" s="2"/>
    </row>
    <row r="18" spans="1:26" ht="12.75">
      <c r="A18" s="29" t="s">
        <v>19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33">
        <v>6</v>
      </c>
      <c r="U18" s="37">
        <v>6</v>
      </c>
      <c r="V18" s="2"/>
      <c r="W18" s="2"/>
      <c r="X18" s="2"/>
      <c r="Y18" s="2"/>
      <c r="Z18" s="2"/>
    </row>
    <row r="19" spans="1:26" ht="12.75">
      <c r="A19" s="29" t="s">
        <v>20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3">
        <v>6</v>
      </c>
      <c r="U19" s="22"/>
      <c r="V19" s="2"/>
      <c r="W19" s="2"/>
      <c r="X19" s="2"/>
      <c r="Y19" s="2"/>
      <c r="Z19" s="2"/>
    </row>
    <row r="20" spans="1:26" ht="12.75">
      <c r="A20" s="30" t="s">
        <v>21</v>
      </c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33">
        <v>7</v>
      </c>
      <c r="U20" s="38">
        <v>7</v>
      </c>
      <c r="V20" s="2"/>
      <c r="W20" s="2"/>
      <c r="X20" s="2"/>
      <c r="Y20" s="2"/>
      <c r="Z20" s="2"/>
    </row>
    <row r="21" spans="1:28" ht="12.75">
      <c r="A21" s="30" t="s">
        <v>22</v>
      </c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33">
        <v>7</v>
      </c>
      <c r="U21" s="44"/>
      <c r="V21" s="5"/>
      <c r="W21" s="5"/>
      <c r="X21" s="5"/>
      <c r="Y21" s="5"/>
      <c r="Z21" s="5"/>
      <c r="AA21" s="5"/>
      <c r="AB21" s="5"/>
    </row>
    <row r="22" spans="1:21" ht="12.75">
      <c r="A22" s="30" t="s">
        <v>23</v>
      </c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33">
        <v>7</v>
      </c>
      <c r="U22" s="45"/>
    </row>
    <row r="23" spans="1:28" ht="12.75">
      <c r="A23" s="29" t="s">
        <v>24</v>
      </c>
      <c r="B23" s="5"/>
      <c r="C23" s="87">
        <v>1</v>
      </c>
      <c r="D23" s="5"/>
      <c r="E23" s="5"/>
      <c r="F23" s="5"/>
      <c r="G23" s="5"/>
      <c r="H23" s="5">
        <v>1</v>
      </c>
      <c r="I23" s="5"/>
      <c r="J23" s="5"/>
      <c r="K23" s="5"/>
      <c r="L23" s="87"/>
      <c r="M23" s="5"/>
      <c r="N23" s="5"/>
      <c r="O23" s="5"/>
      <c r="P23" s="5">
        <v>1</v>
      </c>
      <c r="Q23" s="5"/>
      <c r="R23" s="5"/>
      <c r="S23" s="5"/>
      <c r="T23" s="33">
        <v>8</v>
      </c>
      <c r="U23" s="37">
        <v>8</v>
      </c>
      <c r="V23" s="2"/>
      <c r="W23" s="2"/>
      <c r="X23" s="2"/>
      <c r="Y23" s="2"/>
      <c r="Z23" s="2"/>
      <c r="AA23" s="2"/>
      <c r="AB23" s="2"/>
    </row>
    <row r="24" spans="1:28" ht="12.75">
      <c r="A24" s="29" t="s">
        <v>25</v>
      </c>
      <c r="B24" s="5"/>
      <c r="C24" s="5"/>
      <c r="D24" s="5"/>
      <c r="E24" s="5"/>
      <c r="F24" s="5"/>
      <c r="G24" s="5"/>
      <c r="H24" s="5"/>
      <c r="I24" s="5"/>
      <c r="J24" s="5"/>
      <c r="K24" s="5">
        <v>1</v>
      </c>
      <c r="L24" s="5"/>
      <c r="M24" s="5">
        <v>1</v>
      </c>
      <c r="N24" s="5"/>
      <c r="O24" s="5"/>
      <c r="P24" s="5"/>
      <c r="Q24" s="5">
        <v>1</v>
      </c>
      <c r="R24" s="5">
        <v>1</v>
      </c>
      <c r="S24" s="5"/>
      <c r="T24" s="33">
        <v>8</v>
      </c>
      <c r="U24" s="46"/>
      <c r="V24" s="5"/>
      <c r="W24" s="5"/>
      <c r="X24" s="5"/>
      <c r="Y24" s="5"/>
      <c r="Z24" s="5"/>
      <c r="AA24" s="5"/>
      <c r="AB24" s="5"/>
    </row>
    <row r="25" spans="1:28" ht="12.75">
      <c r="A25" s="29" t="s">
        <v>26</v>
      </c>
      <c r="B25" s="5"/>
      <c r="C25" s="5">
        <v>1</v>
      </c>
      <c r="D25" s="5"/>
      <c r="E25" s="5"/>
      <c r="F25" s="5">
        <v>1</v>
      </c>
      <c r="G25" s="5">
        <v>1</v>
      </c>
      <c r="H25" s="5"/>
      <c r="I25" s="5"/>
      <c r="J25" s="5"/>
      <c r="K25" s="5"/>
      <c r="L25" s="5"/>
      <c r="M25" s="5"/>
      <c r="N25" s="5"/>
      <c r="O25" s="5"/>
      <c r="P25" s="5">
        <v>1</v>
      </c>
      <c r="Q25" s="5">
        <v>1</v>
      </c>
      <c r="R25" s="5"/>
      <c r="S25" s="5">
        <v>1</v>
      </c>
      <c r="T25" s="33">
        <v>8</v>
      </c>
      <c r="U25" s="41"/>
      <c r="V25" s="2"/>
      <c r="W25" s="2"/>
      <c r="X25" s="2"/>
      <c r="Y25" s="2"/>
      <c r="Z25" s="2"/>
      <c r="AA25" s="2"/>
      <c r="AB25" s="2"/>
    </row>
    <row r="26" spans="1:28" ht="12.75">
      <c r="A26" s="29" t="s">
        <v>27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3">
        <v>8</v>
      </c>
      <c r="U26" s="23"/>
      <c r="V26" s="3"/>
      <c r="W26" s="3"/>
      <c r="X26" s="2"/>
      <c r="Y26" s="3"/>
      <c r="Z26" s="3"/>
      <c r="AA26" s="3"/>
      <c r="AB26" s="2"/>
    </row>
    <row r="27" spans="1:28" ht="18">
      <c r="A27" s="7" t="s">
        <v>1</v>
      </c>
      <c r="B27" s="8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8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8">
        <v>17</v>
      </c>
      <c r="S27" s="9">
        <v>18</v>
      </c>
      <c r="T27" s="29"/>
      <c r="U27" s="29"/>
      <c r="V27" s="5"/>
      <c r="W27" s="5"/>
      <c r="X27" s="5"/>
      <c r="Y27" s="5"/>
      <c r="Z27" s="5"/>
      <c r="AA27" s="5"/>
      <c r="AB27" s="5"/>
    </row>
    <row r="28" spans="1:21" ht="18">
      <c r="A28" s="20" t="s">
        <v>5</v>
      </c>
      <c r="B28" s="21">
        <f aca="true" t="shared" si="0" ref="B28:I28">SUM(B7:B26)</f>
        <v>5</v>
      </c>
      <c r="C28" s="21">
        <f t="shared" si="0"/>
        <v>9</v>
      </c>
      <c r="D28" s="21">
        <f t="shared" si="0"/>
        <v>4</v>
      </c>
      <c r="E28" s="21">
        <f t="shared" si="0"/>
        <v>5</v>
      </c>
      <c r="F28" s="21">
        <f t="shared" si="0"/>
        <v>5</v>
      </c>
      <c r="G28" s="21">
        <f t="shared" si="0"/>
        <v>6</v>
      </c>
      <c r="H28" s="21">
        <f t="shared" si="0"/>
        <v>5</v>
      </c>
      <c r="I28" s="21">
        <f t="shared" si="0"/>
        <v>4</v>
      </c>
      <c r="J28" s="21">
        <f aca="true" t="shared" si="1" ref="J28:R28">SUM(J7:J26)</f>
        <v>2</v>
      </c>
      <c r="K28" s="21">
        <f t="shared" si="1"/>
        <v>8</v>
      </c>
      <c r="L28" s="21">
        <f t="shared" si="1"/>
        <v>4</v>
      </c>
      <c r="M28" s="21">
        <f t="shared" si="1"/>
        <v>5</v>
      </c>
      <c r="N28" s="21">
        <f t="shared" si="1"/>
        <v>3</v>
      </c>
      <c r="O28" s="21">
        <f t="shared" si="1"/>
        <v>3</v>
      </c>
      <c r="P28" s="21">
        <f t="shared" si="1"/>
        <v>7</v>
      </c>
      <c r="Q28" s="21">
        <f t="shared" si="1"/>
        <v>7</v>
      </c>
      <c r="R28" s="21">
        <f t="shared" si="1"/>
        <v>8</v>
      </c>
      <c r="S28" s="21">
        <f>SUM(S7:S26)</f>
        <v>8</v>
      </c>
      <c r="T28" s="49"/>
      <c r="U28" s="49"/>
    </row>
    <row r="29" spans="1:26" ht="14.25">
      <c r="A29" s="19" t="s">
        <v>6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22"/>
      <c r="U29" s="22"/>
      <c r="V29" s="2"/>
      <c r="W29" s="2"/>
      <c r="X29" s="2"/>
      <c r="Y29" s="2"/>
      <c r="Z29" s="5"/>
    </row>
    <row r="30" spans="1:26" ht="18">
      <c r="A30" s="51" t="s">
        <v>54</v>
      </c>
      <c r="B30" s="52">
        <v>5</v>
      </c>
      <c r="C30" s="52">
        <v>8</v>
      </c>
      <c r="D30" s="52">
        <v>9</v>
      </c>
      <c r="E30" s="52">
        <v>7</v>
      </c>
      <c r="F30" s="52">
        <v>13</v>
      </c>
      <c r="G30" s="52">
        <v>8</v>
      </c>
      <c r="H30" s="52">
        <v>14</v>
      </c>
      <c r="I30" s="52">
        <v>15</v>
      </c>
      <c r="J30" s="52">
        <v>7</v>
      </c>
      <c r="K30" s="52">
        <v>15</v>
      </c>
      <c r="L30" s="52">
        <v>19</v>
      </c>
      <c r="M30" s="52">
        <v>5</v>
      </c>
      <c r="N30" s="52">
        <v>11</v>
      </c>
      <c r="O30" s="52">
        <v>12</v>
      </c>
      <c r="P30" s="52">
        <v>11</v>
      </c>
      <c r="Q30" s="52">
        <v>10</v>
      </c>
      <c r="R30" s="52">
        <v>17</v>
      </c>
      <c r="S30" s="52">
        <v>13</v>
      </c>
      <c r="T30" s="29"/>
      <c r="U30" s="29"/>
      <c r="V30" s="5"/>
      <c r="W30" s="5"/>
      <c r="X30" s="5"/>
      <c r="Y30" s="5"/>
      <c r="Z30" s="3"/>
    </row>
    <row r="31" spans="1:26" s="133" customFormat="1" ht="15">
      <c r="A31" s="130" t="s">
        <v>56</v>
      </c>
      <c r="B31" s="130">
        <f aca="true" t="shared" si="2" ref="B31:S31">SUMPRODUCT(B$7:B$26,$T$7:$T$26)+B$30</f>
        <v>21</v>
      </c>
      <c r="C31" s="130">
        <f t="shared" si="2"/>
        <v>44</v>
      </c>
      <c r="D31" s="130">
        <f t="shared" si="2"/>
        <v>22</v>
      </c>
      <c r="E31" s="130">
        <f t="shared" si="2"/>
        <v>21</v>
      </c>
      <c r="F31" s="130">
        <f t="shared" si="2"/>
        <v>34</v>
      </c>
      <c r="G31" s="130">
        <f t="shared" si="2"/>
        <v>32</v>
      </c>
      <c r="H31" s="130">
        <f t="shared" si="2"/>
        <v>35</v>
      </c>
      <c r="I31" s="130">
        <f t="shared" si="2"/>
        <v>28</v>
      </c>
      <c r="J31" s="130">
        <f t="shared" si="2"/>
        <v>13</v>
      </c>
      <c r="K31" s="130">
        <f t="shared" si="2"/>
        <v>43</v>
      </c>
      <c r="L31" s="130">
        <f t="shared" si="2"/>
        <v>32</v>
      </c>
      <c r="M31" s="130">
        <f t="shared" si="2"/>
        <v>26</v>
      </c>
      <c r="N31" s="130">
        <f t="shared" si="2"/>
        <v>21</v>
      </c>
      <c r="O31" s="130">
        <f t="shared" si="2"/>
        <v>22</v>
      </c>
      <c r="P31" s="130">
        <f t="shared" si="2"/>
        <v>43</v>
      </c>
      <c r="Q31" s="130">
        <f t="shared" si="2"/>
        <v>40</v>
      </c>
      <c r="R31" s="130">
        <f t="shared" si="2"/>
        <v>47</v>
      </c>
      <c r="S31" s="130">
        <f t="shared" si="2"/>
        <v>41</v>
      </c>
      <c r="T31" s="134"/>
      <c r="U31" s="134"/>
      <c r="V31" s="131"/>
      <c r="W31" s="131"/>
      <c r="X31" s="131"/>
      <c r="Y31" s="131"/>
      <c r="Z31" s="132"/>
    </row>
    <row r="32" spans="2:26" ht="12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2"/>
      <c r="U32" s="3"/>
      <c r="V32" s="3"/>
      <c r="W32" s="3"/>
      <c r="X32" s="3"/>
      <c r="Y32" s="3"/>
      <c r="Z32" s="3"/>
    </row>
    <row r="33" spans="1:25" s="111" customFormat="1" ht="12.75">
      <c r="A33" s="116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0"/>
      <c r="V33" s="110"/>
      <c r="W33" s="110"/>
      <c r="X33" s="110"/>
      <c r="Y33" s="110"/>
    </row>
    <row r="34" s="111" customFormat="1" ht="12.75"/>
    <row r="35" spans="2:19" s="111" customFormat="1" ht="12.75"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</row>
    <row r="36" spans="2:19" s="111" customFormat="1" ht="12.75"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</row>
    <row r="37" spans="1:25" s="111" customFormat="1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0"/>
      <c r="V37" s="110"/>
      <c r="W37" s="110"/>
      <c r="X37" s="110"/>
      <c r="Y37" s="110"/>
    </row>
    <row r="38" s="111" customFormat="1" ht="12.75">
      <c r="A38" s="112"/>
    </row>
    <row r="39" spans="1:25" s="111" customFormat="1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114"/>
      <c r="V39" s="114"/>
      <c r="W39" s="114"/>
      <c r="X39" s="114"/>
      <c r="Y39" s="110"/>
    </row>
    <row r="40" spans="1:24" s="111" customFormat="1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0"/>
      <c r="U40" s="110"/>
      <c r="V40" s="110"/>
      <c r="W40" s="110"/>
      <c r="X40" s="110"/>
    </row>
    <row r="41" spans="1:24" s="115" customFormat="1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4"/>
      <c r="U41" s="114"/>
      <c r="V41" s="114"/>
      <c r="W41" s="114"/>
      <c r="X41" s="114"/>
    </row>
    <row r="42" spans="1:19" s="115" customFormat="1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</row>
    <row r="43" spans="1:24" s="111" customFormat="1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0"/>
      <c r="U43" s="110"/>
      <c r="V43" s="110"/>
      <c r="W43" s="110"/>
      <c r="X43" s="110"/>
    </row>
    <row r="44" spans="1:19" s="115" customFormat="1" ht="1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s="115" customFormat="1" ht="1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</row>
    <row r="46" spans="1:24" s="115" customFormat="1" ht="1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19" s="115" customFormat="1" ht="1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</row>
    <row r="48" spans="1:19" s="115" customFormat="1" ht="1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</row>
    <row r="49" spans="1:19" s="115" customFormat="1" ht="1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</row>
    <row r="50" spans="1:19" s="115" customFormat="1" ht="1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</row>
    <row r="51" spans="1:19" s="115" customFormat="1" ht="1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</row>
    <row r="52" spans="1:19" s="115" customFormat="1" ht="1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</row>
    <row r="53" spans="1:19" s="115" customFormat="1" ht="1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</row>
    <row r="54" spans="1:19" s="115" customFormat="1" ht="1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</row>
    <row r="55" spans="1:19" s="115" customFormat="1" ht="1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</row>
    <row r="56" spans="1:19" s="115" customFormat="1" ht="1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</row>
    <row r="57" spans="1:19" s="115" customFormat="1" ht="1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</row>
    <row r="58" spans="1:19" s="115" customFormat="1" ht="1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</row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  <row r="88" s="115" customFormat="1" ht="12.75"/>
    <row r="89" s="115" customFormat="1" ht="12.75"/>
    <row r="90" s="115" customFormat="1" ht="12.75"/>
    <row r="91" s="115" customFormat="1" ht="12.75"/>
    <row r="92" s="115" customFormat="1" ht="12.75"/>
    <row r="93" s="115" customFormat="1" ht="12.75"/>
    <row r="94" s="115" customFormat="1" ht="12.75"/>
    <row r="95" s="115" customFormat="1" ht="12.75"/>
    <row r="96" s="115" customFormat="1" ht="12.75"/>
    <row r="97" s="115" customFormat="1" ht="12.75"/>
    <row r="98" s="115" customFormat="1" ht="12.75"/>
    <row r="99" s="115" customFormat="1" ht="12.75"/>
    <row r="100" s="115" customFormat="1" ht="12.75"/>
    <row r="101" s="115" customFormat="1" ht="12.75"/>
    <row r="102" s="115" customFormat="1" ht="12.75"/>
    <row r="103" s="115" customFormat="1" ht="12.75"/>
    <row r="104" s="115" customFormat="1" ht="12.75"/>
    <row r="105" s="115" customFormat="1" ht="12.75"/>
    <row r="106" s="115" customFormat="1" ht="12.75"/>
    <row r="107" s="115" customFormat="1" ht="12.75"/>
    <row r="108" s="115" customFormat="1" ht="12.75"/>
    <row r="109" s="115" customFormat="1" ht="12.75"/>
    <row r="110" s="115" customFormat="1" ht="12.75"/>
    <row r="111" s="115" customFormat="1" ht="12.75"/>
    <row r="112" s="115" customFormat="1" ht="12.75"/>
    <row r="113" s="115" customFormat="1" ht="12.75"/>
    <row r="114" s="115" customFormat="1" ht="12.75"/>
    <row r="115" s="115" customFormat="1" ht="12.75"/>
    <row r="116" s="115" customFormat="1" ht="12.75"/>
    <row r="117" s="115" customFormat="1" ht="12.75"/>
    <row r="118" s="115" customFormat="1" ht="12.75"/>
    <row r="119" s="115" customFormat="1" ht="12.75"/>
    <row r="120" s="115" customFormat="1" ht="12.75"/>
    <row r="121" s="115" customFormat="1" ht="12.75"/>
    <row r="122" s="115" customFormat="1" ht="12.75"/>
    <row r="123" s="115" customFormat="1" ht="12.75"/>
    <row r="124" s="115" customFormat="1" ht="12.75"/>
    <row r="125" s="115" customFormat="1" ht="12.75"/>
    <row r="126" s="115" customFormat="1" ht="12.75"/>
    <row r="127" s="115" customFormat="1" ht="12.75"/>
    <row r="128" s="115" customFormat="1" ht="12.75"/>
    <row r="129" s="115" customFormat="1" ht="12.75"/>
    <row r="130" s="115" customFormat="1" ht="12.75"/>
    <row r="131" s="115" customFormat="1" ht="12.75"/>
    <row r="132" s="115" customFormat="1" ht="12.75"/>
    <row r="133" s="115" customFormat="1" ht="12.75"/>
    <row r="134" s="115" customFormat="1" ht="12.75"/>
    <row r="135" s="115" customFormat="1" ht="12.75"/>
    <row r="136" s="115" customFormat="1" ht="12.75"/>
    <row r="137" s="115" customFormat="1" ht="12.75"/>
    <row r="138" s="115" customFormat="1" ht="12.75"/>
    <row r="139" s="115" customFormat="1" ht="12.75"/>
    <row r="140" s="115" customFormat="1" ht="12.75"/>
    <row r="141" s="115" customFormat="1" ht="12.75"/>
    <row r="142" s="115" customFormat="1" ht="12.75"/>
    <row r="143" s="115" customFormat="1" ht="12.75"/>
    <row r="144" s="115" customFormat="1" ht="12.75"/>
    <row r="145" s="115" customFormat="1" ht="12.75"/>
    <row r="146" s="115" customFormat="1" ht="12.75"/>
    <row r="147" s="115" customFormat="1" ht="12.75"/>
    <row r="148" s="115" customFormat="1" ht="12.75"/>
    <row r="149" s="115" customFormat="1" ht="12.75"/>
    <row r="150" s="115" customFormat="1" ht="12.75"/>
    <row r="151" s="115" customFormat="1" ht="12.75"/>
    <row r="152" s="115" customFormat="1" ht="12.75"/>
    <row r="153" s="115" customFormat="1" ht="12.75"/>
    <row r="154" s="115" customFormat="1" ht="12.75"/>
    <row r="155" s="115" customFormat="1" ht="12.75"/>
    <row r="156" s="115" customFormat="1" ht="12.75"/>
    <row r="157" s="115" customFormat="1" ht="12.75"/>
    <row r="158" s="115" customFormat="1" ht="12.75"/>
    <row r="159" s="115" customFormat="1" ht="12.75"/>
    <row r="160" s="115" customFormat="1" ht="12.75"/>
    <row r="161" s="115" customFormat="1" ht="12.75"/>
    <row r="162" s="115" customFormat="1" ht="12.75"/>
    <row r="163" s="115" customFormat="1" ht="12.75"/>
    <row r="164" s="115" customFormat="1" ht="12.75"/>
    <row r="165" s="115" customFormat="1" ht="12.75"/>
    <row r="166" s="115" customFormat="1" ht="12.75"/>
    <row r="167" s="115" customFormat="1" ht="12.75"/>
    <row r="168" s="115" customFormat="1" ht="12.75"/>
    <row r="169" s="115" customFormat="1" ht="12.75"/>
    <row r="170" s="115" customFormat="1" ht="12.75"/>
    <row r="171" s="115" customFormat="1" ht="12.75"/>
    <row r="172" s="115" customFormat="1" ht="12.75"/>
    <row r="173" s="115" customFormat="1" ht="12.75"/>
    <row r="174" s="115" customFormat="1" ht="12.75"/>
    <row r="175" s="115" customFormat="1" ht="12.75"/>
    <row r="176" s="115" customFormat="1" ht="12.75"/>
    <row r="177" s="115" customFormat="1" ht="12.75"/>
    <row r="178" s="115" customFormat="1" ht="12.75"/>
    <row r="179" s="115" customFormat="1" ht="12.75"/>
    <row r="180" s="115" customFormat="1" ht="12.75"/>
    <row r="181" s="115" customFormat="1" ht="12.75"/>
    <row r="182" s="115" customFormat="1" ht="12.75"/>
    <row r="183" s="115" customFormat="1" ht="12.75"/>
    <row r="184" s="115" customFormat="1" ht="12.75"/>
    <row r="185" s="115" customFormat="1" ht="12.75"/>
    <row r="186" s="115" customFormat="1" ht="12.75"/>
    <row r="187" s="115" customFormat="1" ht="12.75"/>
    <row r="188" s="115" customFormat="1" ht="12.75"/>
    <row r="189" s="115" customFormat="1" ht="12.75"/>
    <row r="190" s="115" customFormat="1" ht="12.75"/>
    <row r="191" s="115" customFormat="1" ht="12.75"/>
    <row r="192" s="115" customFormat="1" ht="12.75"/>
    <row r="193" s="115" customFormat="1" ht="12.75"/>
    <row r="194" s="115" customFormat="1" ht="12.75"/>
    <row r="195" s="115" customFormat="1" ht="12.75"/>
    <row r="196" s="115" customFormat="1" ht="12.75"/>
    <row r="197" s="115" customFormat="1" ht="12.75"/>
    <row r="198" s="115" customFormat="1" ht="12.75"/>
    <row r="199" s="115" customFormat="1" ht="12.75"/>
    <row r="200" s="115" customFormat="1" ht="12.75"/>
    <row r="201" s="115" customFormat="1" ht="12.75"/>
    <row r="202" s="115" customFormat="1" ht="12.75"/>
    <row r="203" s="115" customFormat="1" ht="12.75"/>
    <row r="204" s="115" customFormat="1" ht="12.75"/>
    <row r="205" s="115" customFormat="1" ht="12.75"/>
    <row r="206" s="115" customFormat="1" ht="12.75"/>
    <row r="207" s="115" customFormat="1" ht="12.75"/>
    <row r="208" s="115" customFormat="1" ht="12.75"/>
    <row r="209" s="115" customFormat="1" ht="12.75"/>
    <row r="210" s="115" customFormat="1" ht="12.75"/>
    <row r="211" s="115" customFormat="1" ht="12.75"/>
    <row r="212" s="115" customFormat="1" ht="12.75"/>
    <row r="213" s="115" customFormat="1" ht="12.75"/>
    <row r="214" s="115" customFormat="1" ht="12.75"/>
    <row r="215" s="115" customFormat="1" ht="12.75"/>
    <row r="216" s="115" customFormat="1" ht="12.75"/>
    <row r="217" s="115" customFormat="1" ht="12.75"/>
    <row r="218" s="115" customFormat="1" ht="12.75"/>
    <row r="219" s="115" customFormat="1" ht="12.75"/>
    <row r="220" s="115" customFormat="1" ht="12.75"/>
    <row r="221" s="115" customFormat="1" ht="12.75"/>
    <row r="222" s="115" customFormat="1" ht="12.75"/>
    <row r="223" s="115" customFormat="1" ht="12.75"/>
    <row r="224" s="115" customFormat="1" ht="12.75"/>
    <row r="225" s="115" customFormat="1" ht="12.75"/>
    <row r="226" s="115" customFormat="1" ht="12.75"/>
    <row r="227" s="115" customFormat="1" ht="12.75"/>
    <row r="228" s="115" customFormat="1" ht="12.75"/>
    <row r="229" s="115" customFormat="1" ht="12.75"/>
    <row r="230" s="115" customFormat="1" ht="12.75"/>
    <row r="231" s="115" customFormat="1" ht="12.75"/>
    <row r="232" s="115" customFormat="1" ht="12.75"/>
    <row r="233" s="115" customFormat="1" ht="12.75"/>
    <row r="234" s="115" customFormat="1" ht="12.75"/>
    <row r="235" s="115" customFormat="1" ht="12.75"/>
    <row r="236" s="115" customFormat="1" ht="12.75"/>
    <row r="237" s="115" customFormat="1" ht="12.75"/>
    <row r="238" s="115" customFormat="1" ht="12.75"/>
    <row r="239" s="115" customFormat="1" ht="12.75"/>
    <row r="240" s="115" customFormat="1" ht="12.75"/>
    <row r="241" s="115" customFormat="1" ht="12.75"/>
    <row r="242" s="115" customFormat="1" ht="12.75"/>
    <row r="243" s="115" customFormat="1" ht="12.75"/>
    <row r="244" s="115" customFormat="1" ht="12.75"/>
    <row r="245" s="115" customFormat="1" ht="12.75"/>
    <row r="246" s="115" customFormat="1" ht="12.75"/>
    <row r="247" s="115" customFormat="1" ht="12.75"/>
    <row r="248" s="115" customFormat="1" ht="12.75"/>
    <row r="249" s="115" customFormat="1" ht="12.75"/>
    <row r="250" s="115" customFormat="1" ht="12.75"/>
    <row r="251" s="115" customFormat="1" ht="12.75"/>
    <row r="252" s="115" customFormat="1" ht="12.75"/>
    <row r="253" s="115" customFormat="1" ht="12.75"/>
    <row r="254" s="115" customFormat="1" ht="12.75"/>
    <row r="255" s="115" customFormat="1" ht="12.75"/>
    <row r="256" s="115" customFormat="1" ht="12.75"/>
    <row r="257" s="115" customFormat="1" ht="12.75"/>
    <row r="258" s="115" customFormat="1" ht="12.75"/>
    <row r="259" s="115" customFormat="1" ht="12.75"/>
    <row r="260" s="115" customFormat="1" ht="12.75"/>
    <row r="261" s="115" customFormat="1" ht="12.75"/>
    <row r="262" s="115" customFormat="1" ht="12.75"/>
    <row r="263" s="115" customFormat="1" ht="12.75"/>
    <row r="264" s="115" customFormat="1" ht="12.75"/>
    <row r="265" s="115" customFormat="1" ht="12.75"/>
    <row r="266" s="115" customFormat="1" ht="12.75"/>
    <row r="267" s="115" customFormat="1" ht="12.75"/>
    <row r="268" s="115" customFormat="1" ht="12.75"/>
    <row r="269" s="115" customFormat="1" ht="12.75"/>
    <row r="270" s="115" customFormat="1" ht="12.75"/>
    <row r="271" s="115" customFormat="1" ht="12.75"/>
    <row r="272" s="115" customFormat="1" ht="12.75"/>
    <row r="273" s="115" customFormat="1" ht="12.75"/>
    <row r="274" s="115" customFormat="1" ht="12.75"/>
    <row r="275" s="115" customFormat="1" ht="12.75"/>
    <row r="276" s="115" customFormat="1" ht="12.75"/>
    <row r="277" s="115" customFormat="1" ht="12.75"/>
    <row r="278" s="115" customFormat="1" ht="12.75"/>
    <row r="279" s="115" customFormat="1" ht="12.75"/>
    <row r="280" s="115" customFormat="1" ht="12.75"/>
    <row r="281" s="115" customFormat="1" ht="12.75"/>
    <row r="282" s="115" customFormat="1" ht="12.75"/>
    <row r="283" s="115" customFormat="1" ht="12.75"/>
    <row r="284" s="115" customFormat="1" ht="12.75"/>
    <row r="285" s="115" customFormat="1" ht="12.75"/>
    <row r="286" s="115" customFormat="1" ht="12.75"/>
    <row r="287" s="115" customFormat="1" ht="12.75"/>
    <row r="288" s="115" customFormat="1" ht="12.75"/>
    <row r="289" s="115" customFormat="1" ht="12.75"/>
    <row r="290" s="115" customFormat="1" ht="12.75"/>
    <row r="291" s="115" customFormat="1" ht="12.75"/>
    <row r="292" s="115" customFormat="1" ht="12.75"/>
    <row r="293" s="115" customFormat="1" ht="12.75"/>
    <row r="294" s="115" customFormat="1" ht="12.75"/>
    <row r="295" s="115" customFormat="1" ht="12.75"/>
    <row r="296" s="115" customFormat="1" ht="12.75"/>
    <row r="297" s="115" customFormat="1" ht="12.75"/>
    <row r="298" s="115" customFormat="1" ht="12.75"/>
    <row r="299" s="115" customFormat="1" ht="12.75"/>
    <row r="300" s="115" customFormat="1" ht="12.75"/>
    <row r="301" s="115" customFormat="1" ht="12.75"/>
    <row r="302" s="115" customFormat="1" ht="12.75"/>
    <row r="303" s="115" customFormat="1" ht="12.75"/>
    <row r="304" s="115" customFormat="1" ht="12.75"/>
    <row r="305" s="115" customFormat="1" ht="12.75"/>
    <row r="306" s="115" customFormat="1" ht="12.75"/>
    <row r="307" s="115" customFormat="1" ht="12.75"/>
    <row r="308" s="115" customFormat="1" ht="12.75"/>
    <row r="309" s="115" customFormat="1" ht="12.75"/>
    <row r="310" s="115" customFormat="1" ht="12.75"/>
    <row r="311" s="115" customFormat="1" ht="12.75"/>
    <row r="312" s="115" customFormat="1" ht="12.75"/>
    <row r="313" s="115" customFormat="1" ht="12.75"/>
    <row r="314" s="115" customFormat="1" ht="12.75"/>
    <row r="315" s="115" customFormat="1" ht="12.75"/>
    <row r="316" s="115" customFormat="1" ht="12.75"/>
    <row r="317" s="115" customFormat="1" ht="12.75"/>
    <row r="318" s="115" customFormat="1" ht="12.75"/>
    <row r="319" s="115" customFormat="1" ht="12.75"/>
    <row r="320" s="115" customFormat="1" ht="12.75"/>
    <row r="321" s="115" customFormat="1" ht="12.75"/>
    <row r="322" s="115" customFormat="1" ht="12.75"/>
    <row r="323" s="115" customFormat="1" ht="12.75"/>
    <row r="324" s="115" customFormat="1" ht="12.75"/>
    <row r="325" s="115" customFormat="1" ht="12.75"/>
    <row r="326" s="115" customFormat="1" ht="12.75"/>
    <row r="327" s="115" customFormat="1" ht="12.75"/>
    <row r="328" s="115" customFormat="1" ht="12.75"/>
    <row r="329" s="115" customFormat="1" ht="12.75"/>
    <row r="330" s="115" customFormat="1" ht="12.75"/>
    <row r="331" s="115" customFormat="1" ht="12.75"/>
    <row r="332" s="115" customFormat="1" ht="12.75"/>
    <row r="333" s="115" customFormat="1" ht="12.75"/>
    <row r="334" s="115" customFormat="1" ht="12.75"/>
    <row r="335" s="115" customFormat="1" ht="12.75"/>
    <row r="336" s="115" customFormat="1" ht="12.75"/>
    <row r="337" s="115" customFormat="1" ht="12.75"/>
    <row r="338" s="115" customFormat="1" ht="12.75"/>
    <row r="339" s="115" customFormat="1" ht="12.75"/>
    <row r="340" s="115" customFormat="1" ht="12.75"/>
    <row r="341" s="115" customFormat="1" ht="12.75"/>
    <row r="342" s="115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9"/>
  <sheetViews>
    <sheetView zoomScale="120" zoomScaleNormal="120" workbookViewId="0" topLeftCell="A4">
      <selection activeCell="B24" sqref="B24:S24"/>
    </sheetView>
  </sheetViews>
  <sheetFormatPr defaultColWidth="9.00390625" defaultRowHeight="12.75"/>
  <cols>
    <col min="1" max="1" width="13.875" style="0" customWidth="1"/>
    <col min="2" max="19" width="4.25390625" style="0" bestFit="1" customWidth="1"/>
    <col min="20" max="20" width="11.125" style="0" customWidth="1"/>
    <col min="21" max="23" width="5.75390625" style="0" customWidth="1"/>
    <col min="24" max="24" width="6.75390625" style="0" customWidth="1"/>
  </cols>
  <sheetData>
    <row r="1" spans="1:20" ht="24" thickBot="1">
      <c r="A1" s="16"/>
      <c r="B1" s="17"/>
      <c r="C1" s="18" t="s">
        <v>55</v>
      </c>
      <c r="D1" s="17"/>
      <c r="E1" s="24"/>
      <c r="F1" s="24"/>
      <c r="G1" s="25"/>
      <c r="H1" s="24"/>
      <c r="I1" s="17"/>
      <c r="J1" s="17"/>
      <c r="K1" s="17"/>
      <c r="L1" s="17"/>
      <c r="M1" s="26" t="s">
        <v>30</v>
      </c>
      <c r="N1" s="25"/>
      <c r="O1" s="17"/>
      <c r="P1" s="17"/>
      <c r="Q1" s="17"/>
      <c r="R1" s="17"/>
      <c r="S1" s="17"/>
      <c r="T1" s="17"/>
    </row>
    <row r="2" ht="12.75">
      <c r="A2" s="3"/>
    </row>
    <row r="3" spans="1:17" ht="18">
      <c r="A3" s="3" t="s">
        <v>64</v>
      </c>
      <c r="B3" s="3"/>
      <c r="D3" s="1"/>
      <c r="E3" s="3"/>
      <c r="F3" s="4"/>
      <c r="H3" s="1"/>
      <c r="I3" s="3"/>
      <c r="K3" s="1"/>
      <c r="L3" s="3"/>
      <c r="M3" s="4"/>
      <c r="O3" s="1"/>
      <c r="P3" s="3"/>
      <c r="Q3" s="4"/>
    </row>
    <row r="4" spans="1:20" ht="18">
      <c r="A4" s="3"/>
      <c r="B4" s="2"/>
      <c r="C4" s="2"/>
      <c r="D4" s="2"/>
      <c r="G4" s="2"/>
      <c r="H4" s="2"/>
      <c r="J4" s="2"/>
      <c r="K4" s="2"/>
      <c r="N4" s="2"/>
      <c r="O4" s="2"/>
      <c r="R4" s="1"/>
      <c r="S4" s="3"/>
      <c r="T4" s="4"/>
    </row>
    <row r="5" spans="1:2" ht="12.75">
      <c r="A5" s="107" t="s">
        <v>31</v>
      </c>
      <c r="B5" s="107"/>
    </row>
    <row r="6" spans="1:20" s="120" customFormat="1" ht="14.25">
      <c r="A6" s="118" t="s">
        <v>59</v>
      </c>
      <c r="B6" s="118">
        <f>'1 Этап'!B31</f>
        <v>21</v>
      </c>
      <c r="C6" s="118">
        <f>'1 Этап'!C31</f>
        <v>44</v>
      </c>
      <c r="D6" s="118">
        <f>'1 Этап'!D31</f>
        <v>22</v>
      </c>
      <c r="E6" s="118">
        <f>'1 Этап'!E31</f>
        <v>21</v>
      </c>
      <c r="F6" s="118">
        <f>'1 Этап'!F31</f>
        <v>34</v>
      </c>
      <c r="G6" s="118">
        <f>'1 Этап'!G31</f>
        <v>32</v>
      </c>
      <c r="H6" s="118">
        <f>'1 Этап'!H31</f>
        <v>35</v>
      </c>
      <c r="I6" s="118">
        <f>'1 Этап'!I31</f>
        <v>28</v>
      </c>
      <c r="J6" s="118">
        <f>'1 Этап'!J31</f>
        <v>13</v>
      </c>
      <c r="K6" s="118">
        <f>'1 Этап'!K31</f>
        <v>43</v>
      </c>
      <c r="L6" s="118">
        <f>'1 Этап'!L31</f>
        <v>32</v>
      </c>
      <c r="M6" s="118">
        <f>'1 Этап'!M31</f>
        <v>26</v>
      </c>
      <c r="N6" s="118">
        <f>'1 Этап'!N31</f>
        <v>21</v>
      </c>
      <c r="O6" s="118">
        <f>'1 Этап'!O31</f>
        <v>22</v>
      </c>
      <c r="P6" s="118">
        <f>'1 Этап'!P31</f>
        <v>43</v>
      </c>
      <c r="Q6" s="118">
        <f>'1 Этап'!Q31</f>
        <v>40</v>
      </c>
      <c r="R6" s="118">
        <f>'1 Этап'!R31</f>
        <v>47</v>
      </c>
      <c r="S6" s="118">
        <f>'1 Этап'!S31</f>
        <v>41</v>
      </c>
      <c r="T6" s="118"/>
    </row>
    <row r="8" spans="1:20" ht="18">
      <c r="A8" s="7" t="s">
        <v>1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8">
        <v>6</v>
      </c>
      <c r="H8" s="9">
        <v>7</v>
      </c>
      <c r="I8" s="9">
        <v>8</v>
      </c>
      <c r="J8" s="9">
        <v>9</v>
      </c>
      <c r="K8" s="9">
        <v>10</v>
      </c>
      <c r="L8" s="8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9">
        <v>17</v>
      </c>
      <c r="S8" s="9">
        <v>18</v>
      </c>
      <c r="T8" s="12" t="s">
        <v>2</v>
      </c>
    </row>
    <row r="9" spans="1:20" ht="15.75">
      <c r="A9" s="11" t="s">
        <v>3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3" t="s">
        <v>4</v>
      </c>
    </row>
    <row r="10" spans="1:20" ht="12.75">
      <c r="A10" s="31">
        <v>1</v>
      </c>
      <c r="B10" s="87">
        <v>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>
        <v>1</v>
      </c>
      <c r="R10" s="87"/>
      <c r="S10" s="87">
        <v>1</v>
      </c>
      <c r="T10" s="14">
        <f>COUNTIF(B10:S10,"&lt;&gt;1")</f>
        <v>15</v>
      </c>
    </row>
    <row r="11" spans="1:20" ht="12.75">
      <c r="A11" s="31">
        <v>2</v>
      </c>
      <c r="B11" s="87">
        <v>1</v>
      </c>
      <c r="C11" s="87">
        <v>1</v>
      </c>
      <c r="D11" s="87"/>
      <c r="E11" s="87">
        <v>1</v>
      </c>
      <c r="F11" s="87">
        <v>1</v>
      </c>
      <c r="G11" s="87">
        <v>1</v>
      </c>
      <c r="H11" s="87"/>
      <c r="I11" s="87">
        <v>1</v>
      </c>
      <c r="J11" s="87"/>
      <c r="K11" s="87"/>
      <c r="L11" s="87">
        <v>1</v>
      </c>
      <c r="M11" s="87"/>
      <c r="N11" s="87">
        <v>1</v>
      </c>
      <c r="O11" s="87">
        <v>1</v>
      </c>
      <c r="P11" s="87"/>
      <c r="Q11" s="87">
        <v>1</v>
      </c>
      <c r="R11" s="87">
        <v>1</v>
      </c>
      <c r="S11" s="87"/>
      <c r="T11" s="14">
        <f>COUNTIF(B11:S11,"&lt;&gt;1")</f>
        <v>7</v>
      </c>
    </row>
    <row r="12" spans="1:20" ht="12.75">
      <c r="A12" s="31">
        <v>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>
        <v>1</v>
      </c>
      <c r="S12" s="87">
        <v>1</v>
      </c>
      <c r="T12" s="14">
        <f>COUNTIF(B12:S12,"&lt;&gt;1")</f>
        <v>16</v>
      </c>
    </row>
    <row r="13" spans="1:20" ht="12.75">
      <c r="A13" s="48">
        <v>4</v>
      </c>
      <c r="B13" s="87"/>
      <c r="C13" s="87"/>
      <c r="D13" s="87"/>
      <c r="E13" s="87"/>
      <c r="F13" s="87"/>
      <c r="G13" s="87"/>
      <c r="H13" s="87"/>
      <c r="I13" s="87"/>
      <c r="J13" s="87">
        <v>1</v>
      </c>
      <c r="K13" s="87"/>
      <c r="L13" s="87">
        <v>1</v>
      </c>
      <c r="M13" s="87"/>
      <c r="N13" s="87"/>
      <c r="O13" s="87"/>
      <c r="P13" s="87">
        <v>1</v>
      </c>
      <c r="Q13" s="87"/>
      <c r="R13" s="87"/>
      <c r="S13" s="87"/>
      <c r="T13" s="14">
        <f>COUNTIF(B13:S13,"&lt;&gt;1")</f>
        <v>15</v>
      </c>
    </row>
    <row r="14" spans="1:20" ht="12.75">
      <c r="A14" s="48">
        <v>5</v>
      </c>
      <c r="B14" s="87"/>
      <c r="C14" s="87"/>
      <c r="D14" s="87"/>
      <c r="E14" s="87"/>
      <c r="F14" s="87">
        <v>1</v>
      </c>
      <c r="G14" s="87"/>
      <c r="H14" s="87"/>
      <c r="I14" s="87"/>
      <c r="J14" s="87">
        <v>1</v>
      </c>
      <c r="K14" s="87"/>
      <c r="L14" s="87"/>
      <c r="M14" s="87"/>
      <c r="N14" s="87"/>
      <c r="O14" s="87"/>
      <c r="P14" s="87"/>
      <c r="Q14" s="87"/>
      <c r="R14" s="87">
        <v>1</v>
      </c>
      <c r="S14" s="87"/>
      <c r="T14" s="14">
        <f>COUNTIF(B14:S14,"&lt;&gt;1")</f>
        <v>15</v>
      </c>
    </row>
    <row r="15" spans="1:23" ht="18">
      <c r="A15" s="7" t="s">
        <v>1</v>
      </c>
      <c r="B15" s="8">
        <v>1</v>
      </c>
      <c r="C15" s="9">
        <v>2</v>
      </c>
      <c r="D15" s="9">
        <v>3</v>
      </c>
      <c r="E15" s="9">
        <v>4</v>
      </c>
      <c r="F15" s="9">
        <v>5</v>
      </c>
      <c r="G15" s="8">
        <v>6</v>
      </c>
      <c r="H15" s="9">
        <v>7</v>
      </c>
      <c r="I15" s="9">
        <v>8</v>
      </c>
      <c r="J15" s="9">
        <v>9</v>
      </c>
      <c r="K15" s="9">
        <v>10</v>
      </c>
      <c r="L15" s="8">
        <v>11</v>
      </c>
      <c r="M15" s="9">
        <v>12</v>
      </c>
      <c r="N15" s="9">
        <v>13</v>
      </c>
      <c r="O15" s="9">
        <v>14</v>
      </c>
      <c r="P15" s="9">
        <v>15</v>
      </c>
      <c r="Q15" s="8">
        <v>16</v>
      </c>
      <c r="R15" s="9">
        <v>17</v>
      </c>
      <c r="S15" s="9">
        <v>18</v>
      </c>
      <c r="T15" s="33"/>
      <c r="U15" s="27"/>
      <c r="V15" s="27"/>
      <c r="W15" s="27"/>
    </row>
    <row r="16" spans="1:23" ht="18">
      <c r="A16" s="94" t="s">
        <v>5</v>
      </c>
      <c r="B16" s="21">
        <f>SUM(B9:B14)</f>
        <v>2</v>
      </c>
      <c r="C16" s="6">
        <f>SUM(C9:C14)</f>
        <v>1</v>
      </c>
      <c r="D16" s="21">
        <f>SUM(D9:D14)</f>
        <v>0</v>
      </c>
      <c r="E16" s="6">
        <f>SUM(E9:E14)</f>
        <v>1</v>
      </c>
      <c r="F16" s="21">
        <f>SUM(F9:F14)</f>
        <v>2</v>
      </c>
      <c r="G16" s="6">
        <f aca="true" t="shared" si="0" ref="G16:Q16">SUM(G9:G14)</f>
        <v>1</v>
      </c>
      <c r="H16" s="21">
        <f t="shared" si="0"/>
        <v>0</v>
      </c>
      <c r="I16" s="6">
        <f t="shared" si="0"/>
        <v>1</v>
      </c>
      <c r="J16" s="6">
        <f t="shared" si="0"/>
        <v>2</v>
      </c>
      <c r="K16" s="21">
        <f t="shared" si="0"/>
        <v>0</v>
      </c>
      <c r="L16" s="6">
        <f t="shared" si="0"/>
        <v>2</v>
      </c>
      <c r="M16" s="21">
        <f t="shared" si="0"/>
        <v>0</v>
      </c>
      <c r="N16" s="6">
        <f>SUM(N9:N14)</f>
        <v>1</v>
      </c>
      <c r="O16" s="21">
        <f>SUM(O9:O14)</f>
        <v>1</v>
      </c>
      <c r="P16" s="6">
        <f>SUM(P9:P14)</f>
        <v>1</v>
      </c>
      <c r="Q16" s="21">
        <f t="shared" si="0"/>
        <v>2</v>
      </c>
      <c r="R16" s="6">
        <f>SUM(R9:R14)</f>
        <v>3</v>
      </c>
      <c r="S16" s="21">
        <f>SUM(S9:S14)</f>
        <v>2</v>
      </c>
      <c r="T16" s="58"/>
      <c r="U16" s="27"/>
      <c r="V16" s="27"/>
      <c r="W16" s="27"/>
    </row>
    <row r="17" spans="1:23" ht="14.25">
      <c r="A17" s="56" t="s">
        <v>6</v>
      </c>
      <c r="B17" s="55"/>
      <c r="C17" s="50"/>
      <c r="D17" s="55"/>
      <c r="E17" s="50"/>
      <c r="F17" s="55"/>
      <c r="G17" s="50"/>
      <c r="H17" s="55"/>
      <c r="I17" s="50"/>
      <c r="J17" s="50"/>
      <c r="K17" s="55"/>
      <c r="L17" s="50"/>
      <c r="M17" s="55"/>
      <c r="N17" s="50"/>
      <c r="O17" s="55"/>
      <c r="P17" s="50"/>
      <c r="Q17" s="55"/>
      <c r="R17" s="50"/>
      <c r="S17" s="55"/>
      <c r="T17" s="55"/>
      <c r="U17" s="27"/>
      <c r="V17" s="27"/>
      <c r="W17" s="27"/>
    </row>
    <row r="18" spans="2:20" ht="12.7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57"/>
    </row>
    <row r="19" spans="1:20" s="120" customFormat="1" ht="14.25">
      <c r="A19" s="118" t="s">
        <v>59</v>
      </c>
      <c r="B19" s="121">
        <f aca="true" t="shared" si="1" ref="B19:S19">SUMPRODUCT(B$10:B$14,$T$10:$T$14)</f>
        <v>22</v>
      </c>
      <c r="C19" s="121">
        <f t="shared" si="1"/>
        <v>7</v>
      </c>
      <c r="D19" s="121">
        <f t="shared" si="1"/>
        <v>0</v>
      </c>
      <c r="E19" s="121">
        <f t="shared" si="1"/>
        <v>7</v>
      </c>
      <c r="F19" s="121">
        <f t="shared" si="1"/>
        <v>22</v>
      </c>
      <c r="G19" s="121">
        <f t="shared" si="1"/>
        <v>7</v>
      </c>
      <c r="H19" s="121">
        <f t="shared" si="1"/>
        <v>0</v>
      </c>
      <c r="I19" s="121">
        <f t="shared" si="1"/>
        <v>7</v>
      </c>
      <c r="J19" s="121">
        <f t="shared" si="1"/>
        <v>30</v>
      </c>
      <c r="K19" s="121">
        <f t="shared" si="1"/>
        <v>0</v>
      </c>
      <c r="L19" s="121">
        <f t="shared" si="1"/>
        <v>22</v>
      </c>
      <c r="M19" s="121">
        <f t="shared" si="1"/>
        <v>0</v>
      </c>
      <c r="N19" s="121">
        <f t="shared" si="1"/>
        <v>7</v>
      </c>
      <c r="O19" s="121">
        <f t="shared" si="1"/>
        <v>7</v>
      </c>
      <c r="P19" s="121">
        <f t="shared" si="1"/>
        <v>15</v>
      </c>
      <c r="Q19" s="121">
        <f t="shared" si="1"/>
        <v>22</v>
      </c>
      <c r="R19" s="121">
        <f t="shared" si="1"/>
        <v>38</v>
      </c>
      <c r="S19" s="121">
        <f t="shared" si="1"/>
        <v>31</v>
      </c>
      <c r="T19" s="122"/>
    </row>
    <row r="20" spans="1:20" s="120" customFormat="1" ht="14.25">
      <c r="A20" s="121" t="s">
        <v>60</v>
      </c>
      <c r="B20" s="12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5"/>
    </row>
    <row r="21" spans="1:22" s="120" customFormat="1" ht="14.25">
      <c r="A21" s="126" t="s">
        <v>61</v>
      </c>
      <c r="B21" s="118">
        <f>B6+B19</f>
        <v>43</v>
      </c>
      <c r="C21" s="118">
        <f>C6+C19</f>
        <v>51</v>
      </c>
      <c r="D21" s="118">
        <f>D6+D19</f>
        <v>22</v>
      </c>
      <c r="E21" s="118">
        <f>E6+E19</f>
        <v>28</v>
      </c>
      <c r="F21" s="118">
        <f>F6+F19</f>
        <v>56</v>
      </c>
      <c r="G21" s="118">
        <f aca="true" t="shared" si="2" ref="G21:Q21">G6+G19</f>
        <v>39</v>
      </c>
      <c r="H21" s="118">
        <f t="shared" si="2"/>
        <v>35</v>
      </c>
      <c r="I21" s="118">
        <f t="shared" si="2"/>
        <v>35</v>
      </c>
      <c r="J21" s="118">
        <f t="shared" si="2"/>
        <v>43</v>
      </c>
      <c r="K21" s="118">
        <f t="shared" si="2"/>
        <v>43</v>
      </c>
      <c r="L21" s="118">
        <f t="shared" si="2"/>
        <v>54</v>
      </c>
      <c r="M21" s="118">
        <f t="shared" si="2"/>
        <v>26</v>
      </c>
      <c r="N21" s="118">
        <f>N6+N19</f>
        <v>28</v>
      </c>
      <c r="O21" s="118">
        <f>O6+O19</f>
        <v>29</v>
      </c>
      <c r="P21" s="118">
        <f>P6+P19</f>
        <v>58</v>
      </c>
      <c r="Q21" s="118">
        <f t="shared" si="2"/>
        <v>62</v>
      </c>
      <c r="R21" s="118">
        <f>R6+R19</f>
        <v>85</v>
      </c>
      <c r="S21" s="118">
        <f>S6+S19</f>
        <v>72</v>
      </c>
      <c r="T21" s="56"/>
      <c r="U21" s="119"/>
      <c r="V21" s="119"/>
    </row>
    <row r="22" spans="2:22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7"/>
      <c r="U22" s="27"/>
      <c r="V22" s="27"/>
    </row>
    <row r="23" spans="1:19" ht="12.75">
      <c r="A23" s="100" t="s">
        <v>41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8">
      <c r="A24" s="101" t="s">
        <v>6</v>
      </c>
      <c r="B24" s="99">
        <f>'1 Этап'!B28+B16</f>
        <v>7</v>
      </c>
      <c r="C24" s="52">
        <f>'1 Этап'!C28+C16</f>
        <v>10</v>
      </c>
      <c r="D24" s="52">
        <f>'1 Этап'!D28+D16</f>
        <v>4</v>
      </c>
      <c r="E24" s="52">
        <f>'1 Этап'!E28+E16</f>
        <v>6</v>
      </c>
      <c r="F24" s="52">
        <f>'1 Этап'!F28+F16</f>
        <v>7</v>
      </c>
      <c r="G24" s="99">
        <f>'1 Этап'!G28+G16</f>
        <v>7</v>
      </c>
      <c r="H24" s="52">
        <f>'1 Этап'!H28+H16</f>
        <v>5</v>
      </c>
      <c r="I24" s="52">
        <f>'1 Этап'!I28+I16</f>
        <v>5</v>
      </c>
      <c r="J24" s="52">
        <f>'1 Этап'!J28+J16</f>
        <v>4</v>
      </c>
      <c r="K24" s="52">
        <f>'1 Этап'!K28+K16</f>
        <v>8</v>
      </c>
      <c r="L24" s="99">
        <f>'1 Этап'!L28+L16</f>
        <v>6</v>
      </c>
      <c r="M24" s="52">
        <f>'1 Этап'!M28+M16</f>
        <v>5</v>
      </c>
      <c r="N24" s="52">
        <f>'1 Этап'!N28+N16</f>
        <v>4</v>
      </c>
      <c r="O24" s="52">
        <f>'1 Этап'!O28+O16</f>
        <v>4</v>
      </c>
      <c r="P24" s="52">
        <f>'1 Этап'!P28+P16</f>
        <v>8</v>
      </c>
      <c r="Q24" s="99">
        <f>'1 Этап'!Q28+Q16</f>
        <v>9</v>
      </c>
      <c r="R24" s="52">
        <f>'1 Этап'!R28+R16</f>
        <v>11</v>
      </c>
      <c r="S24" s="52">
        <f>'1 Этап'!S28+S16</f>
        <v>10</v>
      </c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22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7"/>
      <c r="U26" s="27"/>
      <c r="V26" s="27"/>
    </row>
    <row r="27" spans="2:22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27"/>
      <c r="U27" s="27"/>
      <c r="V27" s="27"/>
    </row>
    <row r="28" spans="2:22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7"/>
      <c r="U28" s="27"/>
      <c r="V28" s="27"/>
    </row>
    <row r="29" spans="2:20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"/>
    </row>
    <row r="31" spans="2:20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</row>
    <row r="33" spans="2:20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5"/>
    </row>
    <row r="34" spans="1:24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ht="12.75">
      <c r="A35" s="116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16"/>
      <c r="U35" s="116"/>
      <c r="V35" s="116"/>
      <c r="W35" s="116"/>
      <c r="X35" s="116"/>
    </row>
    <row r="36" spans="1:24" ht="12.75">
      <c r="A36" s="116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6"/>
      <c r="U36" s="116"/>
      <c r="V36" s="116"/>
      <c r="W36" s="116"/>
      <c r="X36" s="116"/>
    </row>
    <row r="37" spans="1:24" ht="1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4"/>
      <c r="U37" s="115"/>
      <c r="V37" s="115"/>
      <c r="W37" s="115"/>
      <c r="X37" s="115"/>
    </row>
    <row r="38" spans="1:24" ht="12.75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0"/>
      <c r="U38" s="111"/>
      <c r="V38" s="111"/>
      <c r="W38" s="111"/>
      <c r="X38" s="111"/>
    </row>
    <row r="39" spans="1:24" ht="1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4"/>
      <c r="U39" s="115"/>
      <c r="V39" s="115"/>
      <c r="W39" s="115"/>
      <c r="X39" s="115"/>
    </row>
    <row r="40" spans="1:24" ht="1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4"/>
      <c r="U40" s="115"/>
      <c r="V40" s="115"/>
      <c r="W40" s="115"/>
      <c r="X40" s="115"/>
    </row>
    <row r="41" spans="1:24" ht="1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0"/>
      <c r="U41" s="111"/>
      <c r="V41" s="111"/>
      <c r="W41" s="111"/>
      <c r="X41" s="111"/>
    </row>
    <row r="42" spans="1:24" ht="1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5"/>
      <c r="U42" s="115"/>
      <c r="V42" s="115"/>
      <c r="W42" s="115"/>
      <c r="X42" s="115"/>
    </row>
    <row r="43" spans="1:24" ht="1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5"/>
      <c r="U43" s="115"/>
      <c r="V43" s="115"/>
      <c r="W43" s="115"/>
      <c r="X43" s="115"/>
    </row>
    <row r="44" spans="1:24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4"/>
      <c r="U45" s="115"/>
      <c r="V45" s="115"/>
      <c r="W45" s="115"/>
      <c r="X45" s="115"/>
    </row>
    <row r="46" ht="12.75">
      <c r="T46" s="5"/>
    </row>
    <row r="47" ht="12.75">
      <c r="T47" s="2"/>
    </row>
    <row r="48" ht="12.75">
      <c r="T48" s="2"/>
    </row>
    <row r="49" ht="12.75">
      <c r="T49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5"/>
  <sheetViews>
    <sheetView workbookViewId="0" topLeftCell="A2">
      <pane ySplit="7" topLeftCell="BM27" activePane="bottomLeft" state="frozen"/>
      <selection pane="topLeft" activeCell="A2" sqref="A2"/>
      <selection pane="bottomLeft" activeCell="B45" sqref="B45"/>
    </sheetView>
  </sheetViews>
  <sheetFormatPr defaultColWidth="9.00390625" defaultRowHeight="12.75"/>
  <cols>
    <col min="1" max="1" width="15.625" style="0" customWidth="1"/>
    <col min="2" max="4" width="5.00390625" style="0" bestFit="1" customWidth="1"/>
    <col min="5" max="5" width="5.00390625" style="0" customWidth="1"/>
    <col min="6" max="18" width="5.00390625" style="0" bestFit="1" customWidth="1"/>
    <col min="19" max="19" width="7.25390625" style="0" customWidth="1"/>
  </cols>
  <sheetData>
    <row r="1" spans="1:19" ht="24" thickBot="1">
      <c r="A1" s="16"/>
      <c r="B1" s="17"/>
      <c r="C1" s="18" t="s">
        <v>55</v>
      </c>
      <c r="D1" s="17"/>
      <c r="E1" s="24"/>
      <c r="F1" s="24"/>
      <c r="G1" s="25"/>
      <c r="H1" s="24"/>
      <c r="I1" s="24"/>
      <c r="J1" s="24"/>
      <c r="K1" s="24"/>
      <c r="L1" s="24"/>
      <c r="M1" s="26" t="s">
        <v>32</v>
      </c>
      <c r="N1" s="24"/>
      <c r="O1" s="24"/>
      <c r="P1" s="24"/>
      <c r="Q1" s="24"/>
      <c r="R1" s="24"/>
      <c r="S1" s="24"/>
    </row>
    <row r="2" ht="12.75">
      <c r="A2" s="3"/>
    </row>
    <row r="3" spans="1:9" ht="18">
      <c r="A3" s="1" t="s">
        <v>66</v>
      </c>
      <c r="B3" s="3"/>
      <c r="D3" s="1"/>
      <c r="E3" s="3"/>
      <c r="F3" s="4"/>
      <c r="I3" s="3"/>
    </row>
    <row r="4" spans="1:10" ht="18">
      <c r="A4" s="3"/>
      <c r="B4" s="2"/>
      <c r="C4" s="2"/>
      <c r="D4" s="2"/>
      <c r="G4" s="1"/>
      <c r="H4" s="3"/>
      <c r="J4" s="4"/>
    </row>
    <row r="5" ht="13.5" thickBot="1">
      <c r="A5" s="107" t="s">
        <v>31</v>
      </c>
    </row>
    <row r="6" spans="1:19" ht="18.75" thickBot="1">
      <c r="A6" s="64" t="s">
        <v>62</v>
      </c>
      <c r="B6" s="65">
        <f>'2 Этап 1 тур'!B21</f>
        <v>43</v>
      </c>
      <c r="C6" s="65">
        <f>'2 Этап 1 тур'!C21</f>
        <v>51</v>
      </c>
      <c r="D6" s="65">
        <f>'2 Этап 1 тур'!D21</f>
        <v>22</v>
      </c>
      <c r="E6" s="65">
        <f>'2 Этап 1 тур'!E21</f>
        <v>28</v>
      </c>
      <c r="F6" s="65">
        <f>'2 Этап 1 тур'!F21</f>
        <v>56</v>
      </c>
      <c r="G6" s="65">
        <f>'2 Этап 1 тур'!G21</f>
        <v>39</v>
      </c>
      <c r="H6" s="65">
        <f>'2 Этап 1 тур'!H21</f>
        <v>35</v>
      </c>
      <c r="I6" s="65">
        <f>'2 Этап 1 тур'!I21</f>
        <v>35</v>
      </c>
      <c r="J6" s="65">
        <f>'2 Этап 1 тур'!J21</f>
        <v>43</v>
      </c>
      <c r="K6" s="65">
        <f>'2 Этап 1 тур'!K21</f>
        <v>43</v>
      </c>
      <c r="L6" s="65">
        <f>'2 Этап 1 тур'!L21</f>
        <v>54</v>
      </c>
      <c r="M6" s="65">
        <f>'2 Этап 1 тур'!M21</f>
        <v>26</v>
      </c>
      <c r="N6" s="65">
        <f>'2 Этап 1 тур'!N21</f>
        <v>28</v>
      </c>
      <c r="O6" s="65">
        <f>'2 Этап 1 тур'!O21</f>
        <v>29</v>
      </c>
      <c r="P6" s="65">
        <f>'2 Этап 1 тур'!P21</f>
        <v>58</v>
      </c>
      <c r="Q6" s="65">
        <f>'2 Этап 1 тур'!Q21</f>
        <v>62</v>
      </c>
      <c r="R6" s="65">
        <f>'2 Этап 1 тур'!R21</f>
        <v>85</v>
      </c>
      <c r="S6" s="65">
        <f>'2 Этап 1 тур'!S21</f>
        <v>72</v>
      </c>
    </row>
    <row r="7" spans="1:19" ht="12.75">
      <c r="A7" s="7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249" s="129" customFormat="1" ht="18">
      <c r="A8" s="7" t="s">
        <v>1</v>
      </c>
      <c r="B8" s="8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8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9">
        <v>16</v>
      </c>
      <c r="R8" s="8">
        <v>17</v>
      </c>
      <c r="S8" s="127">
        <v>18</v>
      </c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</row>
    <row r="9" spans="1:19" ht="15.75">
      <c r="A9" s="78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8">
      <c r="A10" s="79" t="s">
        <v>34</v>
      </c>
      <c r="B10" s="66">
        <v>4</v>
      </c>
      <c r="C10" s="67">
        <v>5</v>
      </c>
      <c r="D10" s="67">
        <v>2</v>
      </c>
      <c r="E10" s="67">
        <v>2</v>
      </c>
      <c r="F10" s="67">
        <v>5</v>
      </c>
      <c r="G10" s="67">
        <v>3</v>
      </c>
      <c r="H10" s="67">
        <v>3</v>
      </c>
      <c r="I10" s="67">
        <v>3</v>
      </c>
      <c r="J10" s="67">
        <v>4</v>
      </c>
      <c r="K10" s="67">
        <v>4</v>
      </c>
      <c r="L10" s="67">
        <v>5</v>
      </c>
      <c r="M10" s="67">
        <v>2</v>
      </c>
      <c r="N10" s="67">
        <v>2</v>
      </c>
      <c r="O10" s="67">
        <v>2</v>
      </c>
      <c r="P10" s="67">
        <v>5</v>
      </c>
      <c r="Q10" s="67">
        <v>6</v>
      </c>
      <c r="R10" s="67">
        <v>6</v>
      </c>
      <c r="S10" s="67">
        <v>6</v>
      </c>
    </row>
    <row r="11" spans="1:19" ht="15">
      <c r="A11" s="80" t="s">
        <v>35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8.75" thickBot="1">
      <c r="A12" s="81" t="s">
        <v>61</v>
      </c>
      <c r="B12" s="68">
        <f aca="true" t="shared" si="0" ref="B12:I12">B6-B10*10</f>
        <v>3</v>
      </c>
      <c r="C12" s="68">
        <f t="shared" si="0"/>
        <v>1</v>
      </c>
      <c r="D12" s="68">
        <f t="shared" si="0"/>
        <v>2</v>
      </c>
      <c r="E12" s="68">
        <f t="shared" si="0"/>
        <v>8</v>
      </c>
      <c r="F12" s="68">
        <f t="shared" si="0"/>
        <v>6</v>
      </c>
      <c r="G12" s="68">
        <f t="shared" si="0"/>
        <v>9</v>
      </c>
      <c r="H12" s="68">
        <f t="shared" si="0"/>
        <v>5</v>
      </c>
      <c r="I12" s="68">
        <f t="shared" si="0"/>
        <v>5</v>
      </c>
      <c r="J12" s="68">
        <f aca="true" t="shared" si="1" ref="J12:S12">J6-J10*10</f>
        <v>3</v>
      </c>
      <c r="K12" s="68">
        <f t="shared" si="1"/>
        <v>3</v>
      </c>
      <c r="L12" s="68">
        <f t="shared" si="1"/>
        <v>4</v>
      </c>
      <c r="M12" s="68">
        <f t="shared" si="1"/>
        <v>6</v>
      </c>
      <c r="N12" s="68">
        <f t="shared" si="1"/>
        <v>8</v>
      </c>
      <c r="O12" s="68">
        <f t="shared" si="1"/>
        <v>9</v>
      </c>
      <c r="P12" s="68">
        <f t="shared" si="1"/>
        <v>8</v>
      </c>
      <c r="Q12" s="68">
        <f t="shared" si="1"/>
        <v>2</v>
      </c>
      <c r="R12" s="68">
        <f t="shared" si="1"/>
        <v>25</v>
      </c>
      <c r="S12" s="68">
        <f t="shared" si="1"/>
        <v>12</v>
      </c>
    </row>
    <row r="13" spans="1:19" ht="18">
      <c r="A13" s="59" t="s">
        <v>37</v>
      </c>
      <c r="B13" s="69"/>
      <c r="C13" s="69">
        <v>1</v>
      </c>
      <c r="D13" s="69"/>
      <c r="E13" s="69">
        <v>1</v>
      </c>
      <c r="F13" s="69"/>
      <c r="G13" s="69"/>
      <c r="H13" s="69"/>
      <c r="I13" s="69"/>
      <c r="J13" s="69">
        <v>1</v>
      </c>
      <c r="K13" s="69"/>
      <c r="L13" s="69">
        <v>1</v>
      </c>
      <c r="M13" s="69"/>
      <c r="N13" s="69"/>
      <c r="O13" s="69"/>
      <c r="P13" s="69">
        <v>1</v>
      </c>
      <c r="Q13" s="69">
        <v>1</v>
      </c>
      <c r="R13" s="69">
        <v>1</v>
      </c>
      <c r="S13" s="69">
        <v>1</v>
      </c>
    </row>
    <row r="14" spans="1:19" ht="18">
      <c r="A14" s="60" t="s">
        <v>36</v>
      </c>
      <c r="B14" s="15"/>
      <c r="C14" s="15">
        <v>1</v>
      </c>
      <c r="D14" s="15"/>
      <c r="E14" s="15">
        <v>1</v>
      </c>
      <c r="F14" s="15"/>
      <c r="G14" s="15"/>
      <c r="H14" s="15"/>
      <c r="I14" s="15"/>
      <c r="J14" s="15">
        <v>1</v>
      </c>
      <c r="K14" s="15"/>
      <c r="L14" s="15">
        <v>1</v>
      </c>
      <c r="M14" s="15">
        <v>1</v>
      </c>
      <c r="N14" s="15"/>
      <c r="O14" s="15"/>
      <c r="P14" s="15">
        <v>1</v>
      </c>
      <c r="Q14" s="15">
        <v>1</v>
      </c>
      <c r="R14" s="15">
        <v>1</v>
      </c>
      <c r="S14" s="15">
        <v>1</v>
      </c>
    </row>
    <row r="15" spans="1:19" ht="18">
      <c r="A15" s="61" t="s">
        <v>34</v>
      </c>
      <c r="B15" s="67">
        <f aca="true" t="shared" si="2" ref="B15:S15">IF(B14=1,IF(B13=1,B10,B10-1),B10)</f>
        <v>4</v>
      </c>
      <c r="C15" s="67">
        <f t="shared" si="2"/>
        <v>5</v>
      </c>
      <c r="D15" s="67">
        <f t="shared" si="2"/>
        <v>2</v>
      </c>
      <c r="E15" s="67">
        <f t="shared" si="2"/>
        <v>2</v>
      </c>
      <c r="F15" s="67">
        <f t="shared" si="2"/>
        <v>5</v>
      </c>
      <c r="G15" s="67">
        <f t="shared" si="2"/>
        <v>3</v>
      </c>
      <c r="H15" s="67">
        <f t="shared" si="2"/>
        <v>3</v>
      </c>
      <c r="I15" s="67">
        <f t="shared" si="2"/>
        <v>3</v>
      </c>
      <c r="J15" s="67">
        <f t="shared" si="2"/>
        <v>4</v>
      </c>
      <c r="K15" s="67">
        <f t="shared" si="2"/>
        <v>4</v>
      </c>
      <c r="L15" s="67">
        <f t="shared" si="2"/>
        <v>5</v>
      </c>
      <c r="M15" s="67">
        <f t="shared" si="2"/>
        <v>1</v>
      </c>
      <c r="N15" s="67">
        <f t="shared" si="2"/>
        <v>2</v>
      </c>
      <c r="O15" s="67">
        <f t="shared" si="2"/>
        <v>2</v>
      </c>
      <c r="P15" s="67">
        <f t="shared" si="2"/>
        <v>5</v>
      </c>
      <c r="Q15" s="67">
        <f t="shared" si="2"/>
        <v>6</v>
      </c>
      <c r="R15" s="67">
        <f t="shared" si="2"/>
        <v>6</v>
      </c>
      <c r="S15" s="67">
        <f t="shared" si="2"/>
        <v>6</v>
      </c>
    </row>
    <row r="16" spans="1:19" ht="18.75" thickBot="1">
      <c r="A16" s="62" t="s">
        <v>62</v>
      </c>
      <c r="B16" s="70">
        <f aca="true" t="shared" si="3" ref="B16:I16">IF(AND(B13=1,B14=1),B12+10,B12)</f>
        <v>3</v>
      </c>
      <c r="C16" s="70">
        <f t="shared" si="3"/>
        <v>11</v>
      </c>
      <c r="D16" s="70">
        <f t="shared" si="3"/>
        <v>2</v>
      </c>
      <c r="E16" s="70">
        <f t="shared" si="3"/>
        <v>18</v>
      </c>
      <c r="F16" s="70">
        <f t="shared" si="3"/>
        <v>6</v>
      </c>
      <c r="G16" s="70">
        <f t="shared" si="3"/>
        <v>9</v>
      </c>
      <c r="H16" s="70">
        <f t="shared" si="3"/>
        <v>5</v>
      </c>
      <c r="I16" s="70">
        <f t="shared" si="3"/>
        <v>5</v>
      </c>
      <c r="J16" s="70">
        <f aca="true" t="shared" si="4" ref="J16:S16">IF(AND(J13=1,J14=1),J12+10,J12)</f>
        <v>13</v>
      </c>
      <c r="K16" s="70">
        <f t="shared" si="4"/>
        <v>3</v>
      </c>
      <c r="L16" s="70">
        <f t="shared" si="4"/>
        <v>14</v>
      </c>
      <c r="M16" s="70">
        <f t="shared" si="4"/>
        <v>6</v>
      </c>
      <c r="N16" s="70">
        <f t="shared" si="4"/>
        <v>8</v>
      </c>
      <c r="O16" s="70">
        <f t="shared" si="4"/>
        <v>9</v>
      </c>
      <c r="P16" s="70">
        <f t="shared" si="4"/>
        <v>18</v>
      </c>
      <c r="Q16" s="70">
        <f t="shared" si="4"/>
        <v>12</v>
      </c>
      <c r="R16" s="70">
        <f t="shared" si="4"/>
        <v>35</v>
      </c>
      <c r="S16" s="70">
        <f t="shared" si="4"/>
        <v>22</v>
      </c>
    </row>
    <row r="17" spans="1:19" ht="18">
      <c r="A17" s="59" t="s">
        <v>39</v>
      </c>
      <c r="B17" s="69"/>
      <c r="C17" s="69"/>
      <c r="D17" s="69">
        <v>1</v>
      </c>
      <c r="E17" s="69"/>
      <c r="F17" s="69"/>
      <c r="G17" s="69"/>
      <c r="H17" s="69"/>
      <c r="I17" s="69">
        <v>1</v>
      </c>
      <c r="J17" s="69"/>
      <c r="K17" s="69"/>
      <c r="L17" s="69"/>
      <c r="M17" s="69"/>
      <c r="N17" s="69">
        <v>1</v>
      </c>
      <c r="O17" s="69"/>
      <c r="P17" s="69">
        <v>1</v>
      </c>
      <c r="Q17" s="69"/>
      <c r="R17" s="69">
        <v>1</v>
      </c>
      <c r="S17" s="69">
        <v>1</v>
      </c>
    </row>
    <row r="18" spans="1:19" ht="18">
      <c r="A18" s="60" t="s">
        <v>36</v>
      </c>
      <c r="B18" s="15"/>
      <c r="C18" s="15"/>
      <c r="D18" s="15">
        <v>1</v>
      </c>
      <c r="E18" s="15"/>
      <c r="F18" s="15"/>
      <c r="G18" s="15"/>
      <c r="H18" s="15"/>
      <c r="I18" s="15">
        <v>1</v>
      </c>
      <c r="J18" s="15"/>
      <c r="K18" s="15">
        <v>1</v>
      </c>
      <c r="L18" s="15"/>
      <c r="M18" s="15"/>
      <c r="N18" s="15">
        <v>1</v>
      </c>
      <c r="O18" s="15"/>
      <c r="P18" s="15">
        <v>1</v>
      </c>
      <c r="Q18" s="15"/>
      <c r="R18" s="15">
        <v>1</v>
      </c>
      <c r="S18" s="15">
        <v>1</v>
      </c>
    </row>
    <row r="19" spans="1:19" ht="18">
      <c r="A19" s="61" t="s">
        <v>34</v>
      </c>
      <c r="B19" s="67">
        <f aca="true" t="shared" si="5" ref="B19:S19">IF(B18=1,IF(B17=1,B15,B15-1),B15)</f>
        <v>4</v>
      </c>
      <c r="C19" s="67">
        <f t="shared" si="5"/>
        <v>5</v>
      </c>
      <c r="D19" s="67">
        <f t="shared" si="5"/>
        <v>2</v>
      </c>
      <c r="E19" s="67">
        <f t="shared" si="5"/>
        <v>2</v>
      </c>
      <c r="F19" s="67">
        <f t="shared" si="5"/>
        <v>5</v>
      </c>
      <c r="G19" s="67">
        <f t="shared" si="5"/>
        <v>3</v>
      </c>
      <c r="H19" s="67">
        <f t="shared" si="5"/>
        <v>3</v>
      </c>
      <c r="I19" s="67">
        <f t="shared" si="5"/>
        <v>3</v>
      </c>
      <c r="J19" s="67">
        <f t="shared" si="5"/>
        <v>4</v>
      </c>
      <c r="K19" s="67">
        <f t="shared" si="5"/>
        <v>3</v>
      </c>
      <c r="L19" s="67">
        <f t="shared" si="5"/>
        <v>5</v>
      </c>
      <c r="M19" s="67">
        <f t="shared" si="5"/>
        <v>1</v>
      </c>
      <c r="N19" s="67">
        <f t="shared" si="5"/>
        <v>2</v>
      </c>
      <c r="O19" s="67">
        <f t="shared" si="5"/>
        <v>2</v>
      </c>
      <c r="P19" s="67">
        <f t="shared" si="5"/>
        <v>5</v>
      </c>
      <c r="Q19" s="67">
        <f t="shared" si="5"/>
        <v>6</v>
      </c>
      <c r="R19" s="67">
        <f t="shared" si="5"/>
        <v>6</v>
      </c>
      <c r="S19" s="67">
        <f t="shared" si="5"/>
        <v>6</v>
      </c>
    </row>
    <row r="20" spans="1:19" ht="18.75" thickBot="1">
      <c r="A20" s="62" t="s">
        <v>62</v>
      </c>
      <c r="B20" s="70">
        <f aca="true" t="shared" si="6" ref="B20:I20">IF(AND(B17=1,B18=1),B16+10,B16)</f>
        <v>3</v>
      </c>
      <c r="C20" s="70">
        <f t="shared" si="6"/>
        <v>11</v>
      </c>
      <c r="D20" s="70">
        <f t="shared" si="6"/>
        <v>12</v>
      </c>
      <c r="E20" s="70">
        <f t="shared" si="6"/>
        <v>18</v>
      </c>
      <c r="F20" s="70">
        <f t="shared" si="6"/>
        <v>6</v>
      </c>
      <c r="G20" s="70">
        <f t="shared" si="6"/>
        <v>9</v>
      </c>
      <c r="H20" s="70">
        <f t="shared" si="6"/>
        <v>5</v>
      </c>
      <c r="I20" s="70">
        <f t="shared" si="6"/>
        <v>15</v>
      </c>
      <c r="J20" s="70">
        <f aca="true" t="shared" si="7" ref="J20:S20">IF(AND(J17=1,J18=1),J16+10,J16)</f>
        <v>13</v>
      </c>
      <c r="K20" s="70">
        <f t="shared" si="7"/>
        <v>3</v>
      </c>
      <c r="L20" s="70">
        <f t="shared" si="7"/>
        <v>14</v>
      </c>
      <c r="M20" s="70">
        <f t="shared" si="7"/>
        <v>6</v>
      </c>
      <c r="N20" s="70">
        <f t="shared" si="7"/>
        <v>18</v>
      </c>
      <c r="O20" s="70">
        <f t="shared" si="7"/>
        <v>9</v>
      </c>
      <c r="P20" s="70">
        <f t="shared" si="7"/>
        <v>28</v>
      </c>
      <c r="Q20" s="70">
        <f t="shared" si="7"/>
        <v>12</v>
      </c>
      <c r="R20" s="70">
        <f t="shared" si="7"/>
        <v>45</v>
      </c>
      <c r="S20" s="70">
        <f t="shared" si="7"/>
        <v>32</v>
      </c>
    </row>
    <row r="21" spans="1:19" ht="18">
      <c r="A21" s="59" t="s">
        <v>42</v>
      </c>
      <c r="B21" s="69"/>
      <c r="C21" s="69">
        <v>1</v>
      </c>
      <c r="D21" s="69"/>
      <c r="E21" s="69"/>
      <c r="F21" s="69"/>
      <c r="G21" s="69"/>
      <c r="H21" s="69"/>
      <c r="I21" s="69"/>
      <c r="J21" s="69"/>
      <c r="K21" s="69"/>
      <c r="L21" s="69"/>
      <c r="M21" s="69">
        <v>1</v>
      </c>
      <c r="N21" s="69"/>
      <c r="O21" s="69"/>
      <c r="P21" s="69"/>
      <c r="Q21" s="69"/>
      <c r="R21" s="69"/>
      <c r="S21" s="69"/>
    </row>
    <row r="22" spans="1:19" ht="18">
      <c r="A22" s="60" t="s">
        <v>36</v>
      </c>
      <c r="B22" s="15" t="s">
        <v>65</v>
      </c>
      <c r="C22" s="15">
        <v>1</v>
      </c>
      <c r="D22" s="15"/>
      <c r="E22" s="15"/>
      <c r="F22" s="15"/>
      <c r="G22" s="15">
        <v>1</v>
      </c>
      <c r="H22" s="15"/>
      <c r="I22" s="15"/>
      <c r="J22" s="15">
        <v>1</v>
      </c>
      <c r="K22" s="15"/>
      <c r="L22" s="15"/>
      <c r="M22" s="15">
        <v>1</v>
      </c>
      <c r="N22" s="15"/>
      <c r="O22" s="15"/>
      <c r="P22" s="15">
        <v>1</v>
      </c>
      <c r="Q22" s="15"/>
      <c r="R22" s="15">
        <v>1</v>
      </c>
      <c r="S22" s="15">
        <v>1</v>
      </c>
    </row>
    <row r="23" spans="1:19" ht="18">
      <c r="A23" s="61" t="s">
        <v>34</v>
      </c>
      <c r="B23" s="67">
        <f aca="true" t="shared" si="8" ref="B23:S23">IF(B22=1,IF(B21=1,B19,B19-1),B19)</f>
        <v>4</v>
      </c>
      <c r="C23" s="67">
        <f t="shared" si="8"/>
        <v>5</v>
      </c>
      <c r="D23" s="67">
        <f t="shared" si="8"/>
        <v>2</v>
      </c>
      <c r="E23" s="67">
        <f t="shared" si="8"/>
        <v>2</v>
      </c>
      <c r="F23" s="67">
        <f t="shared" si="8"/>
        <v>5</v>
      </c>
      <c r="G23" s="67">
        <f t="shared" si="8"/>
        <v>2</v>
      </c>
      <c r="H23" s="67">
        <f t="shared" si="8"/>
        <v>3</v>
      </c>
      <c r="I23" s="67">
        <f t="shared" si="8"/>
        <v>3</v>
      </c>
      <c r="J23" s="67">
        <f t="shared" si="8"/>
        <v>3</v>
      </c>
      <c r="K23" s="67">
        <f t="shared" si="8"/>
        <v>3</v>
      </c>
      <c r="L23" s="67">
        <f t="shared" si="8"/>
        <v>5</v>
      </c>
      <c r="M23" s="67">
        <f t="shared" si="8"/>
        <v>1</v>
      </c>
      <c r="N23" s="67">
        <f t="shared" si="8"/>
        <v>2</v>
      </c>
      <c r="O23" s="67">
        <f t="shared" si="8"/>
        <v>2</v>
      </c>
      <c r="P23" s="67">
        <f t="shared" si="8"/>
        <v>4</v>
      </c>
      <c r="Q23" s="67">
        <f t="shared" si="8"/>
        <v>6</v>
      </c>
      <c r="R23" s="67">
        <f t="shared" si="8"/>
        <v>5</v>
      </c>
      <c r="S23" s="67">
        <f t="shared" si="8"/>
        <v>5</v>
      </c>
    </row>
    <row r="24" spans="1:19" ht="18.75" thickBot="1">
      <c r="A24" s="62" t="s">
        <v>62</v>
      </c>
      <c r="B24" s="70">
        <f aca="true" t="shared" si="9" ref="B24:I24">IF(AND(B21=1,B22=1),B20+10,B20)</f>
        <v>3</v>
      </c>
      <c r="C24" s="70">
        <f t="shared" si="9"/>
        <v>21</v>
      </c>
      <c r="D24" s="70">
        <f t="shared" si="9"/>
        <v>12</v>
      </c>
      <c r="E24" s="70">
        <f t="shared" si="9"/>
        <v>18</v>
      </c>
      <c r="F24" s="70">
        <f t="shared" si="9"/>
        <v>6</v>
      </c>
      <c r="G24" s="70">
        <f t="shared" si="9"/>
        <v>9</v>
      </c>
      <c r="H24" s="70">
        <f t="shared" si="9"/>
        <v>5</v>
      </c>
      <c r="I24" s="70">
        <f t="shared" si="9"/>
        <v>15</v>
      </c>
      <c r="J24" s="70">
        <f aca="true" t="shared" si="10" ref="J24:S24">IF(AND(J21=1,J22=1),J20+10,J20)</f>
        <v>13</v>
      </c>
      <c r="K24" s="70">
        <f t="shared" si="10"/>
        <v>3</v>
      </c>
      <c r="L24" s="70">
        <f t="shared" si="10"/>
        <v>14</v>
      </c>
      <c r="M24" s="70">
        <f t="shared" si="10"/>
        <v>16</v>
      </c>
      <c r="N24" s="70">
        <f t="shared" si="10"/>
        <v>18</v>
      </c>
      <c r="O24" s="70">
        <f t="shared" si="10"/>
        <v>9</v>
      </c>
      <c r="P24" s="70">
        <f t="shared" si="10"/>
        <v>28</v>
      </c>
      <c r="Q24" s="70">
        <f t="shared" si="10"/>
        <v>12</v>
      </c>
      <c r="R24" s="70">
        <f t="shared" si="10"/>
        <v>45</v>
      </c>
      <c r="S24" s="70">
        <f t="shared" si="10"/>
        <v>32</v>
      </c>
    </row>
    <row r="25" spans="1:19" ht="18">
      <c r="A25" s="59" t="s">
        <v>43</v>
      </c>
      <c r="B25" s="69"/>
      <c r="C25" s="69">
        <v>1</v>
      </c>
      <c r="D25" s="69">
        <v>1</v>
      </c>
      <c r="E25" s="69">
        <v>1</v>
      </c>
      <c r="F25" s="69"/>
      <c r="G25" s="69">
        <v>1</v>
      </c>
      <c r="H25" s="69">
        <v>1</v>
      </c>
      <c r="I25" s="69">
        <v>1</v>
      </c>
      <c r="J25" s="69"/>
      <c r="K25" s="69">
        <v>1</v>
      </c>
      <c r="L25" s="69"/>
      <c r="M25" s="69"/>
      <c r="N25" s="69">
        <v>1</v>
      </c>
      <c r="O25" s="69"/>
      <c r="P25" s="69">
        <v>1</v>
      </c>
      <c r="Q25" s="69"/>
      <c r="R25" s="69"/>
      <c r="S25" s="69">
        <v>1</v>
      </c>
    </row>
    <row r="26" spans="1:19" ht="18">
      <c r="A26" s="60" t="s">
        <v>36</v>
      </c>
      <c r="B26" s="15"/>
      <c r="C26" s="15">
        <v>1</v>
      </c>
      <c r="D26" s="15"/>
      <c r="E26" s="15"/>
      <c r="F26" s="15">
        <v>1</v>
      </c>
      <c r="G26" s="15">
        <v>1</v>
      </c>
      <c r="H26" s="15"/>
      <c r="I26" s="15">
        <v>1</v>
      </c>
      <c r="J26" s="15"/>
      <c r="K26" s="15">
        <v>1</v>
      </c>
      <c r="L26" s="15"/>
      <c r="M26" s="15"/>
      <c r="N26" s="15"/>
      <c r="O26" s="15"/>
      <c r="P26" s="15">
        <v>1</v>
      </c>
      <c r="Q26" s="15"/>
      <c r="R26" s="15"/>
      <c r="S26" s="15">
        <v>1</v>
      </c>
    </row>
    <row r="27" spans="1:19" ht="18">
      <c r="A27" s="61" t="s">
        <v>34</v>
      </c>
      <c r="B27" s="67">
        <f aca="true" t="shared" si="11" ref="B27:S27">IF(B26=1,IF(B25=1,B23,B23-1),B23)</f>
        <v>4</v>
      </c>
      <c r="C27" s="67">
        <f t="shared" si="11"/>
        <v>5</v>
      </c>
      <c r="D27" s="67">
        <f t="shared" si="11"/>
        <v>2</v>
      </c>
      <c r="E27" s="67">
        <f t="shared" si="11"/>
        <v>2</v>
      </c>
      <c r="F27" s="67">
        <f t="shared" si="11"/>
        <v>4</v>
      </c>
      <c r="G27" s="67">
        <f t="shared" si="11"/>
        <v>2</v>
      </c>
      <c r="H27" s="67">
        <f t="shared" si="11"/>
        <v>3</v>
      </c>
      <c r="I27" s="67">
        <f t="shared" si="11"/>
        <v>3</v>
      </c>
      <c r="J27" s="67">
        <f t="shared" si="11"/>
        <v>3</v>
      </c>
      <c r="K27" s="67">
        <f t="shared" si="11"/>
        <v>3</v>
      </c>
      <c r="L27" s="67">
        <f t="shared" si="11"/>
        <v>5</v>
      </c>
      <c r="M27" s="67">
        <f t="shared" si="11"/>
        <v>1</v>
      </c>
      <c r="N27" s="67">
        <f t="shared" si="11"/>
        <v>2</v>
      </c>
      <c r="O27" s="67">
        <f t="shared" si="11"/>
        <v>2</v>
      </c>
      <c r="P27" s="67">
        <f t="shared" si="11"/>
        <v>4</v>
      </c>
      <c r="Q27" s="67">
        <f t="shared" si="11"/>
        <v>6</v>
      </c>
      <c r="R27" s="67">
        <f t="shared" si="11"/>
        <v>5</v>
      </c>
      <c r="S27" s="67">
        <f t="shared" si="11"/>
        <v>5</v>
      </c>
    </row>
    <row r="28" spans="1:19" ht="18.75" thickBot="1">
      <c r="A28" s="62" t="s">
        <v>62</v>
      </c>
      <c r="B28" s="70">
        <f aca="true" t="shared" si="12" ref="B28:I28">IF(AND(B25=1,B26=1),B24+10,B24)</f>
        <v>3</v>
      </c>
      <c r="C28" s="70">
        <f t="shared" si="12"/>
        <v>31</v>
      </c>
      <c r="D28" s="70">
        <f t="shared" si="12"/>
        <v>12</v>
      </c>
      <c r="E28" s="70">
        <f t="shared" si="12"/>
        <v>18</v>
      </c>
      <c r="F28" s="70">
        <f t="shared" si="12"/>
        <v>6</v>
      </c>
      <c r="G28" s="70">
        <f t="shared" si="12"/>
        <v>19</v>
      </c>
      <c r="H28" s="70">
        <f t="shared" si="12"/>
        <v>5</v>
      </c>
      <c r="I28" s="70">
        <f t="shared" si="12"/>
        <v>25</v>
      </c>
      <c r="J28" s="70">
        <f aca="true" t="shared" si="13" ref="J28:S28">IF(AND(J25=1,J26=1),J24+10,J24)</f>
        <v>13</v>
      </c>
      <c r="K28" s="70">
        <f t="shared" si="13"/>
        <v>13</v>
      </c>
      <c r="L28" s="70">
        <f t="shared" si="13"/>
        <v>14</v>
      </c>
      <c r="M28" s="70">
        <f t="shared" si="13"/>
        <v>16</v>
      </c>
      <c r="N28" s="70">
        <f t="shared" si="13"/>
        <v>18</v>
      </c>
      <c r="O28" s="70">
        <f t="shared" si="13"/>
        <v>9</v>
      </c>
      <c r="P28" s="70">
        <f t="shared" si="13"/>
        <v>38</v>
      </c>
      <c r="Q28" s="70">
        <f t="shared" si="13"/>
        <v>12</v>
      </c>
      <c r="R28" s="70">
        <f t="shared" si="13"/>
        <v>45</v>
      </c>
      <c r="S28" s="70">
        <f t="shared" si="13"/>
        <v>42</v>
      </c>
    </row>
    <row r="29" spans="1:19" ht="18">
      <c r="A29" s="63" t="s">
        <v>44</v>
      </c>
      <c r="B29" s="69"/>
      <c r="C29" s="69"/>
      <c r="D29" s="69"/>
      <c r="E29" s="69"/>
      <c r="F29" s="69"/>
      <c r="G29" s="69">
        <v>1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>
        <v>1</v>
      </c>
      <c r="S29" s="69"/>
    </row>
    <row r="30" spans="1:19" ht="18">
      <c r="A30" s="60" t="s">
        <v>36</v>
      </c>
      <c r="B30" s="15"/>
      <c r="C30" s="15"/>
      <c r="D30" s="15"/>
      <c r="E30" s="15"/>
      <c r="F30" s="15"/>
      <c r="G30" s="15"/>
      <c r="H30" s="15">
        <v>1</v>
      </c>
      <c r="I30" s="15"/>
      <c r="J30" s="15"/>
      <c r="K30" s="15"/>
      <c r="L30" s="15"/>
      <c r="M30" s="15">
        <v>1</v>
      </c>
      <c r="N30" s="15"/>
      <c r="O30" s="15"/>
      <c r="P30" s="15">
        <v>1</v>
      </c>
      <c r="Q30" s="15"/>
      <c r="R30" s="15"/>
      <c r="S30" s="15"/>
    </row>
    <row r="31" spans="1:19" ht="18">
      <c r="A31" s="61" t="s">
        <v>34</v>
      </c>
      <c r="B31" s="67">
        <f aca="true" t="shared" si="14" ref="B31:S31">IF(B30=1,IF(B29=1,B27,B27-1),B27)</f>
        <v>4</v>
      </c>
      <c r="C31" s="67">
        <f t="shared" si="14"/>
        <v>5</v>
      </c>
      <c r="D31" s="67">
        <f t="shared" si="14"/>
        <v>2</v>
      </c>
      <c r="E31" s="67">
        <f t="shared" si="14"/>
        <v>2</v>
      </c>
      <c r="F31" s="67">
        <f t="shared" si="14"/>
        <v>4</v>
      </c>
      <c r="G31" s="67">
        <f t="shared" si="14"/>
        <v>2</v>
      </c>
      <c r="H31" s="67">
        <f t="shared" si="14"/>
        <v>2</v>
      </c>
      <c r="I31" s="67">
        <f t="shared" si="14"/>
        <v>3</v>
      </c>
      <c r="J31" s="67">
        <f t="shared" si="14"/>
        <v>3</v>
      </c>
      <c r="K31" s="67">
        <f t="shared" si="14"/>
        <v>3</v>
      </c>
      <c r="L31" s="67">
        <f t="shared" si="14"/>
        <v>5</v>
      </c>
      <c r="M31" s="67">
        <f t="shared" si="14"/>
        <v>0</v>
      </c>
      <c r="N31" s="67">
        <f t="shared" si="14"/>
        <v>2</v>
      </c>
      <c r="O31" s="67">
        <f t="shared" si="14"/>
        <v>2</v>
      </c>
      <c r="P31" s="67">
        <f t="shared" si="14"/>
        <v>3</v>
      </c>
      <c r="Q31" s="67">
        <f t="shared" si="14"/>
        <v>6</v>
      </c>
      <c r="R31" s="67">
        <f t="shared" si="14"/>
        <v>5</v>
      </c>
      <c r="S31" s="67">
        <f t="shared" si="14"/>
        <v>5</v>
      </c>
    </row>
    <row r="32" spans="1:19" ht="18.75" thickBot="1">
      <c r="A32" s="62" t="s">
        <v>62</v>
      </c>
      <c r="B32" s="70">
        <f aca="true" t="shared" si="15" ref="B32:I32">IF(AND(B29=1,B30=1),B28+10,B28)</f>
        <v>3</v>
      </c>
      <c r="C32" s="70">
        <f t="shared" si="15"/>
        <v>31</v>
      </c>
      <c r="D32" s="70">
        <f t="shared" si="15"/>
        <v>12</v>
      </c>
      <c r="E32" s="70">
        <f t="shared" si="15"/>
        <v>18</v>
      </c>
      <c r="F32" s="70">
        <f t="shared" si="15"/>
        <v>6</v>
      </c>
      <c r="G32" s="70">
        <f t="shared" si="15"/>
        <v>19</v>
      </c>
      <c r="H32" s="70">
        <f t="shared" si="15"/>
        <v>5</v>
      </c>
      <c r="I32" s="70">
        <f t="shared" si="15"/>
        <v>25</v>
      </c>
      <c r="J32" s="70">
        <f aca="true" t="shared" si="16" ref="J32:S32">IF(AND(J29=1,J30=1),J28+10,J28)</f>
        <v>13</v>
      </c>
      <c r="K32" s="70">
        <f t="shared" si="16"/>
        <v>13</v>
      </c>
      <c r="L32" s="70">
        <f t="shared" si="16"/>
        <v>14</v>
      </c>
      <c r="M32" s="70">
        <f t="shared" si="16"/>
        <v>16</v>
      </c>
      <c r="N32" s="70">
        <f t="shared" si="16"/>
        <v>18</v>
      </c>
      <c r="O32" s="70">
        <f t="shared" si="16"/>
        <v>9</v>
      </c>
      <c r="P32" s="70">
        <f t="shared" si="16"/>
        <v>38</v>
      </c>
      <c r="Q32" s="70">
        <f t="shared" si="16"/>
        <v>12</v>
      </c>
      <c r="R32" s="70">
        <f t="shared" si="16"/>
        <v>45</v>
      </c>
      <c r="S32" s="70">
        <f t="shared" si="16"/>
        <v>42</v>
      </c>
    </row>
    <row r="33" spans="1:19" ht="18">
      <c r="A33" s="59" t="s">
        <v>45</v>
      </c>
      <c r="B33" s="69"/>
      <c r="C33" s="69"/>
      <c r="D33" s="69"/>
      <c r="E33" s="69"/>
      <c r="F33" s="69">
        <v>1</v>
      </c>
      <c r="G33" s="69">
        <v>1</v>
      </c>
      <c r="H33" s="69"/>
      <c r="I33" s="69"/>
      <c r="J33" s="69"/>
      <c r="K33" s="69">
        <v>1</v>
      </c>
      <c r="L33" s="69"/>
      <c r="M33" s="69"/>
      <c r="N33" s="69"/>
      <c r="O33" s="69"/>
      <c r="P33" s="69"/>
      <c r="Q33" s="69"/>
      <c r="R33" s="69"/>
      <c r="S33" s="69">
        <v>1</v>
      </c>
    </row>
    <row r="34" spans="1:19" ht="18">
      <c r="A34" s="60" t="s">
        <v>36</v>
      </c>
      <c r="B34" s="15"/>
      <c r="C34" s="15"/>
      <c r="D34" s="15"/>
      <c r="E34" s="15"/>
      <c r="F34" s="15">
        <v>1</v>
      </c>
      <c r="G34" s="15">
        <v>1</v>
      </c>
      <c r="H34" s="15">
        <v>1</v>
      </c>
      <c r="I34" s="15"/>
      <c r="J34" s="15"/>
      <c r="K34" s="15">
        <v>1</v>
      </c>
      <c r="L34" s="15">
        <v>1</v>
      </c>
      <c r="M34" s="15"/>
      <c r="N34" s="15"/>
      <c r="O34" s="15"/>
      <c r="P34" s="15"/>
      <c r="Q34" s="15"/>
      <c r="R34" s="15"/>
      <c r="S34" s="15">
        <v>1</v>
      </c>
    </row>
    <row r="35" spans="1:19" ht="18">
      <c r="A35" s="61" t="s">
        <v>34</v>
      </c>
      <c r="B35" s="67">
        <f aca="true" t="shared" si="17" ref="B35:S35">IF(B34=1,IF(B33=1,B31,B31-1),B31)</f>
        <v>4</v>
      </c>
      <c r="C35" s="67">
        <f t="shared" si="17"/>
        <v>5</v>
      </c>
      <c r="D35" s="67">
        <f t="shared" si="17"/>
        <v>2</v>
      </c>
      <c r="E35" s="67">
        <f t="shared" si="17"/>
        <v>2</v>
      </c>
      <c r="F35" s="67">
        <f t="shared" si="17"/>
        <v>4</v>
      </c>
      <c r="G35" s="67">
        <f t="shared" si="17"/>
        <v>2</v>
      </c>
      <c r="H35" s="67">
        <f t="shared" si="17"/>
        <v>1</v>
      </c>
      <c r="I35" s="67">
        <f t="shared" si="17"/>
        <v>3</v>
      </c>
      <c r="J35" s="67">
        <f t="shared" si="17"/>
        <v>3</v>
      </c>
      <c r="K35" s="67">
        <f t="shared" si="17"/>
        <v>3</v>
      </c>
      <c r="L35" s="67">
        <f t="shared" si="17"/>
        <v>4</v>
      </c>
      <c r="M35" s="67">
        <f t="shared" si="17"/>
        <v>0</v>
      </c>
      <c r="N35" s="67">
        <f t="shared" si="17"/>
        <v>2</v>
      </c>
      <c r="O35" s="67">
        <f t="shared" si="17"/>
        <v>2</v>
      </c>
      <c r="P35" s="67">
        <f t="shared" si="17"/>
        <v>3</v>
      </c>
      <c r="Q35" s="67">
        <f t="shared" si="17"/>
        <v>6</v>
      </c>
      <c r="R35" s="67">
        <f t="shared" si="17"/>
        <v>5</v>
      </c>
      <c r="S35" s="67">
        <f t="shared" si="17"/>
        <v>5</v>
      </c>
    </row>
    <row r="36" spans="1:19" ht="18.75" thickBot="1">
      <c r="A36" s="62" t="s">
        <v>62</v>
      </c>
      <c r="B36" s="70">
        <f aca="true" t="shared" si="18" ref="B36:I36">IF(AND(B33=1,B34=1),B32+10,B32)</f>
        <v>3</v>
      </c>
      <c r="C36" s="70">
        <f t="shared" si="18"/>
        <v>31</v>
      </c>
      <c r="D36" s="70">
        <f t="shared" si="18"/>
        <v>12</v>
      </c>
      <c r="E36" s="70">
        <f t="shared" si="18"/>
        <v>18</v>
      </c>
      <c r="F36" s="70">
        <f t="shared" si="18"/>
        <v>16</v>
      </c>
      <c r="G36" s="70">
        <f t="shared" si="18"/>
        <v>29</v>
      </c>
      <c r="H36" s="70">
        <f t="shared" si="18"/>
        <v>5</v>
      </c>
      <c r="I36" s="70">
        <f t="shared" si="18"/>
        <v>25</v>
      </c>
      <c r="J36" s="70">
        <f aca="true" t="shared" si="19" ref="J36:S36">IF(AND(J33=1,J34=1),J32+10,J32)</f>
        <v>13</v>
      </c>
      <c r="K36" s="70">
        <f t="shared" si="19"/>
        <v>23</v>
      </c>
      <c r="L36" s="70">
        <f t="shared" si="19"/>
        <v>14</v>
      </c>
      <c r="M36" s="70">
        <f t="shared" si="19"/>
        <v>16</v>
      </c>
      <c r="N36" s="70">
        <f t="shared" si="19"/>
        <v>18</v>
      </c>
      <c r="O36" s="70">
        <f t="shared" si="19"/>
        <v>9</v>
      </c>
      <c r="P36" s="70">
        <f t="shared" si="19"/>
        <v>38</v>
      </c>
      <c r="Q36" s="70">
        <f t="shared" si="19"/>
        <v>12</v>
      </c>
      <c r="R36" s="70">
        <f t="shared" si="19"/>
        <v>45</v>
      </c>
      <c r="S36" s="70">
        <f t="shared" si="19"/>
        <v>52</v>
      </c>
    </row>
    <row r="37" spans="1:19" ht="12.75">
      <c r="A37" s="7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3.5" thickBot="1">
      <c r="A38" s="82" t="s">
        <v>38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8.75" thickBot="1">
      <c r="A39" s="62" t="s">
        <v>62</v>
      </c>
      <c r="B39" s="65">
        <f aca="true" t="shared" si="20" ref="B39:I39">B36+B35*10</f>
        <v>43</v>
      </c>
      <c r="C39" s="65">
        <f t="shared" si="20"/>
        <v>81</v>
      </c>
      <c r="D39" s="65">
        <f t="shared" si="20"/>
        <v>32</v>
      </c>
      <c r="E39" s="65">
        <f t="shared" si="20"/>
        <v>38</v>
      </c>
      <c r="F39" s="65">
        <f t="shared" si="20"/>
        <v>56</v>
      </c>
      <c r="G39" s="65">
        <f t="shared" si="20"/>
        <v>49</v>
      </c>
      <c r="H39" s="65">
        <f t="shared" si="20"/>
        <v>15</v>
      </c>
      <c r="I39" s="65">
        <f t="shared" si="20"/>
        <v>55</v>
      </c>
      <c r="J39" s="65">
        <f aca="true" t="shared" si="21" ref="J39:S39">J36+J35*10</f>
        <v>43</v>
      </c>
      <c r="K39" s="65">
        <f t="shared" si="21"/>
        <v>53</v>
      </c>
      <c r="L39" s="65">
        <f t="shared" si="21"/>
        <v>54</v>
      </c>
      <c r="M39" s="65">
        <f t="shared" si="21"/>
        <v>16</v>
      </c>
      <c r="N39" s="65">
        <f t="shared" si="21"/>
        <v>38</v>
      </c>
      <c r="O39" s="65">
        <f t="shared" si="21"/>
        <v>29</v>
      </c>
      <c r="P39" s="65">
        <f t="shared" si="21"/>
        <v>68</v>
      </c>
      <c r="Q39" s="65">
        <f t="shared" si="21"/>
        <v>72</v>
      </c>
      <c r="R39" s="65">
        <f t="shared" si="21"/>
        <v>95</v>
      </c>
      <c r="S39" s="65">
        <f t="shared" si="21"/>
        <v>102</v>
      </c>
    </row>
    <row r="40" spans="2:19" ht="12.75">
      <c r="B40">
        <v>1</v>
      </c>
      <c r="C40">
        <v>2</v>
      </c>
      <c r="D40">
        <v>3</v>
      </c>
      <c r="E40">
        <v>4</v>
      </c>
      <c r="F40">
        <v>5</v>
      </c>
      <c r="G40">
        <v>6</v>
      </c>
      <c r="H40">
        <v>7</v>
      </c>
      <c r="I40">
        <v>8</v>
      </c>
      <c r="J40">
        <v>9</v>
      </c>
      <c r="K40">
        <v>10</v>
      </c>
      <c r="L40">
        <v>11</v>
      </c>
      <c r="M40">
        <v>12</v>
      </c>
      <c r="N40">
        <v>13</v>
      </c>
      <c r="O40">
        <v>14</v>
      </c>
      <c r="P40">
        <v>15</v>
      </c>
      <c r="Q40">
        <v>16</v>
      </c>
      <c r="R40">
        <v>17</v>
      </c>
      <c r="S40">
        <v>18</v>
      </c>
    </row>
    <row r="41" ht="12.75">
      <c r="A41" s="49" t="s">
        <v>5</v>
      </c>
    </row>
    <row r="42" spans="1:19" ht="12.75">
      <c r="A42" s="23" t="s">
        <v>6</v>
      </c>
      <c r="B42" s="102">
        <f aca="true" t="shared" si="22" ref="B42:I42">SUM(B13,B17,B21,B25,B29,B33)</f>
        <v>0</v>
      </c>
      <c r="C42" s="57">
        <f t="shared" si="22"/>
        <v>3</v>
      </c>
      <c r="D42" s="57">
        <f t="shared" si="22"/>
        <v>2</v>
      </c>
      <c r="E42" s="57">
        <f t="shared" si="22"/>
        <v>2</v>
      </c>
      <c r="F42" s="57">
        <f t="shared" si="22"/>
        <v>1</v>
      </c>
      <c r="G42" s="57">
        <f t="shared" si="22"/>
        <v>3</v>
      </c>
      <c r="H42" s="57">
        <f t="shared" si="22"/>
        <v>1</v>
      </c>
      <c r="I42" s="57">
        <f t="shared" si="22"/>
        <v>2</v>
      </c>
      <c r="J42" s="57">
        <f aca="true" t="shared" si="23" ref="J42:S42">SUM(J13,J17,J21,J25,J29,J33)</f>
        <v>1</v>
      </c>
      <c r="K42" s="57">
        <f t="shared" si="23"/>
        <v>2</v>
      </c>
      <c r="L42" s="57">
        <f t="shared" si="23"/>
        <v>1</v>
      </c>
      <c r="M42" s="57">
        <f t="shared" si="23"/>
        <v>1</v>
      </c>
      <c r="N42" s="57">
        <f t="shared" si="23"/>
        <v>2</v>
      </c>
      <c r="O42" s="57">
        <f t="shared" si="23"/>
        <v>0</v>
      </c>
      <c r="P42" s="57">
        <f t="shared" si="23"/>
        <v>3</v>
      </c>
      <c r="Q42" s="57">
        <f t="shared" si="23"/>
        <v>1</v>
      </c>
      <c r="R42" s="57">
        <f t="shared" si="23"/>
        <v>3</v>
      </c>
      <c r="S42" s="57">
        <f t="shared" si="23"/>
        <v>4</v>
      </c>
    </row>
    <row r="44" ht="12.75">
      <c r="A44" s="49" t="s">
        <v>41</v>
      </c>
    </row>
    <row r="45" spans="1:19" ht="12.75">
      <c r="A45" s="23" t="s">
        <v>6</v>
      </c>
      <c r="B45" s="57">
        <f>SUM('2 Этап 1 тур'!B24,B42)</f>
        <v>7</v>
      </c>
      <c r="C45" s="57">
        <f>SUM('2 Этап 1 тур'!C24,C42)</f>
        <v>13</v>
      </c>
      <c r="D45" s="57">
        <f>SUM('2 Этап 1 тур'!D24,D42)</f>
        <v>6</v>
      </c>
      <c r="E45" s="57">
        <f>SUM('2 Этап 1 тур'!E24,E42)</f>
        <v>8</v>
      </c>
      <c r="F45" s="57">
        <f>SUM('2 Этап 1 тур'!F24,F42)</f>
        <v>8</v>
      </c>
      <c r="G45" s="57">
        <f>SUM('2 Этап 1 тур'!G24,G42)</f>
        <v>10</v>
      </c>
      <c r="H45" s="57">
        <f>SUM('2 Этап 1 тур'!H24,H42)</f>
        <v>6</v>
      </c>
      <c r="I45" s="57">
        <f>SUM('2 Этап 1 тур'!I24,I42)</f>
        <v>7</v>
      </c>
      <c r="J45" s="57">
        <f>SUM('2 Этап 1 тур'!J24,J42)</f>
        <v>5</v>
      </c>
      <c r="K45" s="57">
        <f>SUM('2 Этап 1 тур'!K24,K42)</f>
        <v>10</v>
      </c>
      <c r="L45" s="57">
        <f>SUM('2 Этап 1 тур'!L24,L42)</f>
        <v>7</v>
      </c>
      <c r="M45" s="57">
        <f>SUM('2 Этап 1 тур'!M24,M42)</f>
        <v>6</v>
      </c>
      <c r="N45" s="57">
        <f>SUM('2 Этап 1 тур'!N24,N42)</f>
        <v>6</v>
      </c>
      <c r="O45" s="57">
        <f>SUM('2 Этап 1 тур'!O24,O42)</f>
        <v>4</v>
      </c>
      <c r="P45" s="57">
        <f>SUM('2 Этап 1 тур'!P24,P42)</f>
        <v>11</v>
      </c>
      <c r="Q45" s="57">
        <f>SUM('2 Этап 1 тур'!Q24,Q42)</f>
        <v>10</v>
      </c>
      <c r="R45" s="57">
        <f>SUM('2 Этап 1 тур'!R24,R42)</f>
        <v>14</v>
      </c>
      <c r="S45" s="57">
        <f>SUM('2 Этап 1 тур'!S24,S42)</f>
        <v>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">
      <pane ySplit="8" topLeftCell="BM24" activePane="bottomLeft" state="frozen"/>
      <selection pane="topLeft" activeCell="A1" sqref="A1"/>
      <selection pane="bottomLeft" activeCell="U5" sqref="U5"/>
    </sheetView>
  </sheetViews>
  <sheetFormatPr defaultColWidth="9.00390625" defaultRowHeight="12.75"/>
  <cols>
    <col min="1" max="1" width="19.00390625" style="0" customWidth="1"/>
    <col min="2" max="2" width="5.00390625" style="0" customWidth="1"/>
    <col min="3" max="3" width="7.00390625" style="0" customWidth="1"/>
    <col min="4" max="15" width="5.00390625" style="0" customWidth="1"/>
    <col min="16" max="16" width="6.75390625" style="0" customWidth="1"/>
    <col min="17" max="17" width="5.00390625" style="0" customWidth="1"/>
    <col min="18" max="18" width="7.375" style="0" customWidth="1"/>
    <col min="19" max="19" width="8.75390625" style="0" customWidth="1"/>
  </cols>
  <sheetData>
    <row r="1" spans="1:17" ht="24" thickBot="1">
      <c r="A1" s="16"/>
      <c r="B1" s="17"/>
      <c r="C1" s="18" t="s">
        <v>55</v>
      </c>
      <c r="D1" s="17"/>
      <c r="E1" s="24"/>
      <c r="F1" s="24"/>
      <c r="G1" s="25"/>
      <c r="H1" s="24"/>
      <c r="I1" s="24"/>
      <c r="J1" s="24"/>
      <c r="K1" s="24"/>
      <c r="L1" s="26" t="s">
        <v>40</v>
      </c>
      <c r="M1" s="24"/>
      <c r="N1" s="24"/>
      <c r="O1" s="24"/>
      <c r="P1" s="24"/>
      <c r="Q1" s="5"/>
    </row>
    <row r="2" spans="1:15" ht="12.75">
      <c r="A2" s="3"/>
      <c r="J2" s="2"/>
      <c r="K2" s="2"/>
      <c r="L2" s="2"/>
      <c r="M2" s="2"/>
      <c r="N2" s="2"/>
      <c r="O2" s="2"/>
    </row>
    <row r="3" spans="1:15" ht="18">
      <c r="A3" s="108" t="s">
        <v>0</v>
      </c>
      <c r="B3" s="3"/>
      <c r="D3" s="1"/>
      <c r="E3" s="3"/>
      <c r="F3" s="4">
        <v>18</v>
      </c>
      <c r="I3" s="3"/>
      <c r="J3" s="3"/>
      <c r="K3" s="3"/>
      <c r="L3" s="3"/>
      <c r="M3" s="3"/>
      <c r="N3" s="2"/>
      <c r="O3" s="3"/>
    </row>
    <row r="4" spans="1:15" ht="15">
      <c r="A4" s="3"/>
      <c r="B4" s="2"/>
      <c r="C4" s="2"/>
      <c r="D4" s="2"/>
      <c r="G4" s="1"/>
      <c r="H4" s="3"/>
      <c r="J4" s="5"/>
      <c r="K4" s="5"/>
      <c r="L4" s="5"/>
      <c r="M4" s="5"/>
      <c r="N4" s="5"/>
      <c r="O4" s="5"/>
    </row>
    <row r="5" ht="13.5" thickBot="1">
      <c r="A5" s="107" t="s">
        <v>31</v>
      </c>
    </row>
    <row r="6" spans="1:19" ht="18">
      <c r="A6" s="83" t="s">
        <v>62</v>
      </c>
      <c r="B6" s="84">
        <f>'2 Этап 2 тур'!B39</f>
        <v>43</v>
      </c>
      <c r="C6" s="84">
        <f>'2 Этап 2 тур'!C39</f>
        <v>81</v>
      </c>
      <c r="D6" s="84">
        <f>'2 Этап 2 тур'!D39</f>
        <v>32</v>
      </c>
      <c r="E6" s="84">
        <f>'2 Этап 2 тур'!E39</f>
        <v>38</v>
      </c>
      <c r="F6" s="84">
        <f>'2 Этап 2 тур'!F39</f>
        <v>56</v>
      </c>
      <c r="G6" s="84">
        <f>'2 Этап 2 тур'!G39</f>
        <v>49</v>
      </c>
      <c r="H6" s="84">
        <f>'2 Этап 2 тур'!H39</f>
        <v>15</v>
      </c>
      <c r="I6" s="84">
        <f>'2 Этап 2 тур'!I39</f>
        <v>55</v>
      </c>
      <c r="J6" s="84">
        <f>'2 Этап 2 тур'!J39</f>
        <v>43</v>
      </c>
      <c r="K6" s="84">
        <f>'2 Этап 2 тур'!K39</f>
        <v>53</v>
      </c>
      <c r="L6" s="84">
        <f>'2 Этап 2 тур'!L39</f>
        <v>54</v>
      </c>
      <c r="M6" s="84">
        <f>'2 Этап 2 тур'!M39</f>
        <v>16</v>
      </c>
      <c r="N6" s="84">
        <f>'2 Этап 2 тур'!N39</f>
        <v>38</v>
      </c>
      <c r="O6" s="84">
        <f>'2 Этап 2 тур'!O39</f>
        <v>29</v>
      </c>
      <c r="P6" s="84">
        <f>'2 Этап 2 тур'!P39</f>
        <v>68</v>
      </c>
      <c r="Q6" s="84">
        <f>'2 Этап 2 тур'!Q39</f>
        <v>72</v>
      </c>
      <c r="R6" s="84">
        <f>'2 Этап 2 тур'!R39</f>
        <v>95</v>
      </c>
      <c r="S6" s="84">
        <f>'2 Этап 2 тур'!S39</f>
        <v>102</v>
      </c>
    </row>
    <row r="7" spans="1:19" ht="12.75">
      <c r="A7" s="77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8.75" thickBot="1">
      <c r="A8" s="74" t="s">
        <v>1</v>
      </c>
      <c r="B8" s="75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5">
        <v>9</v>
      </c>
      <c r="K8" s="76">
        <v>10</v>
      </c>
      <c r="L8" s="76">
        <v>11</v>
      </c>
      <c r="M8" s="76">
        <v>12</v>
      </c>
      <c r="N8" s="76">
        <v>13</v>
      </c>
      <c r="O8" s="76">
        <v>14</v>
      </c>
      <c r="P8" s="76">
        <v>15</v>
      </c>
      <c r="Q8" s="76">
        <v>16</v>
      </c>
      <c r="R8" s="75">
        <v>17</v>
      </c>
      <c r="S8" s="76">
        <v>18</v>
      </c>
    </row>
    <row r="9" spans="1:19" ht="18">
      <c r="A9" s="72" t="s">
        <v>47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</row>
    <row r="10" spans="1:19" ht="18">
      <c r="A10" s="103" t="s">
        <v>53</v>
      </c>
      <c r="B10" s="104">
        <f>'2 Этап 2 тур'!B45</f>
        <v>7</v>
      </c>
      <c r="C10" s="104">
        <f>'2 Этап 2 тур'!C45</f>
        <v>13</v>
      </c>
      <c r="D10" s="104">
        <f>'2 Этап 2 тур'!D45</f>
        <v>6</v>
      </c>
      <c r="E10" s="104">
        <f>'2 Этап 2 тур'!E45</f>
        <v>8</v>
      </c>
      <c r="F10" s="104">
        <f>'2 Этап 2 тур'!F45</f>
        <v>8</v>
      </c>
      <c r="G10" s="104">
        <f>'2 Этап 2 тур'!G45</f>
        <v>10</v>
      </c>
      <c r="H10" s="104">
        <f>'2 Этап 2 тур'!H45</f>
        <v>6</v>
      </c>
      <c r="I10" s="104">
        <f>'2 Этап 2 тур'!I45</f>
        <v>7</v>
      </c>
      <c r="J10" s="104">
        <f>'2 Этап 2 тур'!J45</f>
        <v>5</v>
      </c>
      <c r="K10" s="104">
        <f>'2 Этап 2 тур'!K45</f>
        <v>10</v>
      </c>
      <c r="L10" s="104">
        <f>'2 Этап 2 тур'!L45</f>
        <v>7</v>
      </c>
      <c r="M10" s="104">
        <f>'2 Этап 2 тур'!M45</f>
        <v>6</v>
      </c>
      <c r="N10" s="104">
        <f>'2 Этап 2 тур'!N45</f>
        <v>6</v>
      </c>
      <c r="O10" s="104">
        <f>'2 Этап 2 тур'!O45</f>
        <v>4</v>
      </c>
      <c r="P10" s="104">
        <f>'2 Этап 2 тур'!P45</f>
        <v>11</v>
      </c>
      <c r="Q10" s="104">
        <f>'2 Этап 2 тур'!Q45</f>
        <v>10</v>
      </c>
      <c r="R10" s="104">
        <f>'2 Этап 2 тур'!R45</f>
        <v>14</v>
      </c>
      <c r="S10" s="104">
        <f>'2 Этап 2 тур'!S45</f>
        <v>14</v>
      </c>
    </row>
    <row r="11" spans="1:19" ht="18.75" thickBot="1">
      <c r="A11" s="71" t="s">
        <v>36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>
        <v>11</v>
      </c>
      <c r="Q11" s="73"/>
      <c r="R11" s="73"/>
      <c r="S11" s="73">
        <v>1</v>
      </c>
    </row>
    <row r="12" spans="1:19" ht="18.75" thickBot="1">
      <c r="A12" s="83" t="s">
        <v>62</v>
      </c>
      <c r="B12" s="70">
        <f aca="true" t="shared" si="0" ref="B12:I12">IF(B9=1,B6+B11,B6-B11)</f>
        <v>43</v>
      </c>
      <c r="C12" s="70">
        <f t="shared" si="0"/>
        <v>81</v>
      </c>
      <c r="D12" s="70">
        <f t="shared" si="0"/>
        <v>32</v>
      </c>
      <c r="E12" s="70">
        <f t="shared" si="0"/>
        <v>38</v>
      </c>
      <c r="F12" s="70">
        <f t="shared" si="0"/>
        <v>56</v>
      </c>
      <c r="G12" s="70">
        <f t="shared" si="0"/>
        <v>49</v>
      </c>
      <c r="H12" s="70">
        <f t="shared" si="0"/>
        <v>15</v>
      </c>
      <c r="I12" s="70">
        <f t="shared" si="0"/>
        <v>55</v>
      </c>
      <c r="J12" s="70">
        <f aca="true" t="shared" si="1" ref="J12:S12">IF(J9=1,J6+J11,J6-J11)</f>
        <v>43</v>
      </c>
      <c r="K12" s="70">
        <f t="shared" si="1"/>
        <v>53</v>
      </c>
      <c r="L12" s="70">
        <f t="shared" si="1"/>
        <v>54</v>
      </c>
      <c r="M12" s="70">
        <f t="shared" si="1"/>
        <v>16</v>
      </c>
      <c r="N12" s="70">
        <f t="shared" si="1"/>
        <v>38</v>
      </c>
      <c r="O12" s="70">
        <f t="shared" si="1"/>
        <v>29</v>
      </c>
      <c r="P12" s="70">
        <f t="shared" si="1"/>
        <v>57</v>
      </c>
      <c r="Q12" s="70">
        <f t="shared" si="1"/>
        <v>72</v>
      </c>
      <c r="R12" s="70">
        <f t="shared" si="1"/>
        <v>95</v>
      </c>
      <c r="S12" s="70">
        <f t="shared" si="1"/>
        <v>101</v>
      </c>
    </row>
    <row r="13" spans="1:19" ht="18">
      <c r="A13" s="72" t="s">
        <v>46</v>
      </c>
      <c r="B13" s="69"/>
      <c r="C13" s="69">
        <v>1</v>
      </c>
      <c r="D13" s="69">
        <v>1</v>
      </c>
      <c r="E13" s="69">
        <v>1</v>
      </c>
      <c r="F13" s="69"/>
      <c r="G13" s="69">
        <v>1</v>
      </c>
      <c r="H13" s="69">
        <v>1</v>
      </c>
      <c r="I13" s="69">
        <v>1</v>
      </c>
      <c r="J13" s="69">
        <v>1</v>
      </c>
      <c r="K13" s="69">
        <v>1</v>
      </c>
      <c r="L13" s="69">
        <v>1</v>
      </c>
      <c r="M13" s="69">
        <v>1</v>
      </c>
      <c r="N13" s="69">
        <v>1</v>
      </c>
      <c r="O13" s="69">
        <v>1</v>
      </c>
      <c r="P13" s="69">
        <v>1</v>
      </c>
      <c r="Q13" s="69">
        <v>1</v>
      </c>
      <c r="R13" s="69">
        <v>1</v>
      </c>
      <c r="S13" s="69">
        <v>1</v>
      </c>
    </row>
    <row r="14" spans="1:19" ht="18">
      <c r="A14" s="103" t="s">
        <v>53</v>
      </c>
      <c r="B14" s="105">
        <f aca="true" t="shared" si="2" ref="B14:I14">SUM(B9,B10)</f>
        <v>7</v>
      </c>
      <c r="C14" s="105">
        <f t="shared" si="2"/>
        <v>13</v>
      </c>
      <c r="D14" s="105">
        <f t="shared" si="2"/>
        <v>6</v>
      </c>
      <c r="E14" s="105">
        <f t="shared" si="2"/>
        <v>8</v>
      </c>
      <c r="F14" s="105">
        <f t="shared" si="2"/>
        <v>8</v>
      </c>
      <c r="G14" s="105">
        <f t="shared" si="2"/>
        <v>10</v>
      </c>
      <c r="H14" s="105">
        <f t="shared" si="2"/>
        <v>6</v>
      </c>
      <c r="I14" s="105">
        <f t="shared" si="2"/>
        <v>7</v>
      </c>
      <c r="J14" s="105">
        <f aca="true" t="shared" si="3" ref="J14:S14">SUM(J9,J10)</f>
        <v>5</v>
      </c>
      <c r="K14" s="105">
        <f t="shared" si="3"/>
        <v>10</v>
      </c>
      <c r="L14" s="105">
        <f t="shared" si="3"/>
        <v>7</v>
      </c>
      <c r="M14" s="105">
        <f t="shared" si="3"/>
        <v>6</v>
      </c>
      <c r="N14" s="105">
        <f t="shared" si="3"/>
        <v>6</v>
      </c>
      <c r="O14" s="105">
        <f t="shared" si="3"/>
        <v>4</v>
      </c>
      <c r="P14" s="105">
        <f t="shared" si="3"/>
        <v>11</v>
      </c>
      <c r="Q14" s="105">
        <f t="shared" si="3"/>
        <v>10</v>
      </c>
      <c r="R14" s="105">
        <f t="shared" si="3"/>
        <v>14</v>
      </c>
      <c r="S14" s="105">
        <f t="shared" si="3"/>
        <v>14</v>
      </c>
    </row>
    <row r="15" spans="1:19" ht="18.75" thickBot="1">
      <c r="A15" s="71" t="s">
        <v>36</v>
      </c>
      <c r="B15" s="73"/>
      <c r="C15" s="73">
        <v>13</v>
      </c>
      <c r="D15" s="73">
        <v>6</v>
      </c>
      <c r="E15" s="73">
        <v>8</v>
      </c>
      <c r="F15" s="73">
        <v>1</v>
      </c>
      <c r="G15" s="73">
        <v>10</v>
      </c>
      <c r="H15" s="73">
        <v>6</v>
      </c>
      <c r="I15" s="73">
        <v>7</v>
      </c>
      <c r="J15" s="73">
        <v>5</v>
      </c>
      <c r="K15" s="73">
        <v>10</v>
      </c>
      <c r="L15" s="73">
        <v>7</v>
      </c>
      <c r="M15" s="73">
        <v>6</v>
      </c>
      <c r="N15" s="73">
        <v>6</v>
      </c>
      <c r="O15" s="73">
        <v>4</v>
      </c>
      <c r="P15" s="73">
        <v>11</v>
      </c>
      <c r="Q15" s="73">
        <v>10</v>
      </c>
      <c r="R15" s="73">
        <v>14</v>
      </c>
      <c r="S15" s="73">
        <v>14</v>
      </c>
    </row>
    <row r="16" spans="1:19" ht="18.75" thickBot="1">
      <c r="A16" s="83" t="s">
        <v>62</v>
      </c>
      <c r="B16" s="70">
        <f aca="true" t="shared" si="4" ref="B16:I16">IF(B13=1,B12+B15,B12-B15)</f>
        <v>43</v>
      </c>
      <c r="C16" s="70">
        <f t="shared" si="4"/>
        <v>94</v>
      </c>
      <c r="D16" s="70">
        <f t="shared" si="4"/>
        <v>38</v>
      </c>
      <c r="E16" s="70">
        <f t="shared" si="4"/>
        <v>46</v>
      </c>
      <c r="F16" s="70">
        <f t="shared" si="4"/>
        <v>55</v>
      </c>
      <c r="G16" s="70">
        <f t="shared" si="4"/>
        <v>59</v>
      </c>
      <c r="H16" s="70">
        <f t="shared" si="4"/>
        <v>21</v>
      </c>
      <c r="I16" s="70">
        <f t="shared" si="4"/>
        <v>62</v>
      </c>
      <c r="J16" s="70">
        <f aca="true" t="shared" si="5" ref="J16:S16">IF(J13=1,J12+J15,J12-J15)</f>
        <v>48</v>
      </c>
      <c r="K16" s="70">
        <f t="shared" si="5"/>
        <v>63</v>
      </c>
      <c r="L16" s="70">
        <f t="shared" si="5"/>
        <v>61</v>
      </c>
      <c r="M16" s="70">
        <f t="shared" si="5"/>
        <v>22</v>
      </c>
      <c r="N16" s="70">
        <f t="shared" si="5"/>
        <v>44</v>
      </c>
      <c r="O16" s="70">
        <f t="shared" si="5"/>
        <v>33</v>
      </c>
      <c r="P16" s="70">
        <f t="shared" si="5"/>
        <v>68</v>
      </c>
      <c r="Q16" s="70">
        <f t="shared" si="5"/>
        <v>82</v>
      </c>
      <c r="R16" s="70">
        <f t="shared" si="5"/>
        <v>109</v>
      </c>
      <c r="S16" s="70">
        <f t="shared" si="5"/>
        <v>115</v>
      </c>
    </row>
    <row r="17" spans="1:19" ht="18">
      <c r="A17" s="72" t="s">
        <v>48</v>
      </c>
      <c r="B17" s="69">
        <v>1</v>
      </c>
      <c r="C17" s="69"/>
      <c r="D17" s="69"/>
      <c r="E17" s="69"/>
      <c r="F17" s="69">
        <v>1</v>
      </c>
      <c r="G17" s="69"/>
      <c r="H17" s="69"/>
      <c r="I17" s="69"/>
      <c r="J17" s="69"/>
      <c r="K17" s="69">
        <v>1</v>
      </c>
      <c r="L17" s="69"/>
      <c r="M17" s="69">
        <v>1</v>
      </c>
      <c r="N17" s="69"/>
      <c r="O17" s="69"/>
      <c r="P17" s="69"/>
      <c r="Q17" s="69">
        <v>1</v>
      </c>
      <c r="R17" s="69">
        <v>1</v>
      </c>
      <c r="S17" s="69"/>
    </row>
    <row r="18" spans="1:19" ht="18">
      <c r="A18" s="103" t="s">
        <v>53</v>
      </c>
      <c r="B18" s="105">
        <f aca="true" t="shared" si="6" ref="B18:I18">SUM(B13,B14)</f>
        <v>7</v>
      </c>
      <c r="C18" s="105">
        <f t="shared" si="6"/>
        <v>14</v>
      </c>
      <c r="D18" s="105">
        <f t="shared" si="6"/>
        <v>7</v>
      </c>
      <c r="E18" s="105">
        <f t="shared" si="6"/>
        <v>9</v>
      </c>
      <c r="F18" s="105">
        <f t="shared" si="6"/>
        <v>8</v>
      </c>
      <c r="G18" s="105">
        <f t="shared" si="6"/>
        <v>11</v>
      </c>
      <c r="H18" s="105">
        <f t="shared" si="6"/>
        <v>7</v>
      </c>
      <c r="I18" s="105">
        <f t="shared" si="6"/>
        <v>8</v>
      </c>
      <c r="J18" s="105">
        <f aca="true" t="shared" si="7" ref="J18:S18">SUM(J13,J14)</f>
        <v>6</v>
      </c>
      <c r="K18" s="105">
        <f t="shared" si="7"/>
        <v>11</v>
      </c>
      <c r="L18" s="105">
        <f t="shared" si="7"/>
        <v>8</v>
      </c>
      <c r="M18" s="105">
        <f t="shared" si="7"/>
        <v>7</v>
      </c>
      <c r="N18" s="105">
        <f t="shared" si="7"/>
        <v>7</v>
      </c>
      <c r="O18" s="105">
        <f t="shared" si="7"/>
        <v>5</v>
      </c>
      <c r="P18" s="105">
        <f t="shared" si="7"/>
        <v>12</v>
      </c>
      <c r="Q18" s="105">
        <f t="shared" si="7"/>
        <v>11</v>
      </c>
      <c r="R18" s="105">
        <f t="shared" si="7"/>
        <v>15</v>
      </c>
      <c r="S18" s="105">
        <f t="shared" si="7"/>
        <v>15</v>
      </c>
    </row>
    <row r="19" spans="1:19" ht="18.75" thickBot="1">
      <c r="A19" s="71" t="s">
        <v>36</v>
      </c>
      <c r="B19" s="73">
        <v>1</v>
      </c>
      <c r="C19" s="73">
        <v>5</v>
      </c>
      <c r="D19" s="73"/>
      <c r="E19" s="73"/>
      <c r="F19" s="73">
        <v>4</v>
      </c>
      <c r="G19" s="73"/>
      <c r="H19" s="73">
        <v>1</v>
      </c>
      <c r="I19" s="73"/>
      <c r="J19" s="73"/>
      <c r="K19" s="73">
        <v>5</v>
      </c>
      <c r="L19" s="73"/>
      <c r="M19" s="73">
        <v>7</v>
      </c>
      <c r="N19" s="73">
        <v>2</v>
      </c>
      <c r="O19" s="73"/>
      <c r="P19" s="73"/>
      <c r="Q19" s="73"/>
      <c r="R19" s="73">
        <v>6</v>
      </c>
      <c r="S19" s="73"/>
    </row>
    <row r="20" spans="1:19" ht="18.75" thickBot="1">
      <c r="A20" s="83" t="s">
        <v>62</v>
      </c>
      <c r="B20" s="70">
        <f aca="true" t="shared" si="8" ref="B20:I20">IF(B17=1,B16+B19,B16-B19)</f>
        <v>44</v>
      </c>
      <c r="C20" s="70">
        <f t="shared" si="8"/>
        <v>89</v>
      </c>
      <c r="D20" s="70">
        <f t="shared" si="8"/>
        <v>38</v>
      </c>
      <c r="E20" s="70">
        <f t="shared" si="8"/>
        <v>46</v>
      </c>
      <c r="F20" s="70">
        <f t="shared" si="8"/>
        <v>59</v>
      </c>
      <c r="G20" s="70">
        <f t="shared" si="8"/>
        <v>59</v>
      </c>
      <c r="H20" s="70">
        <f t="shared" si="8"/>
        <v>20</v>
      </c>
      <c r="I20" s="70">
        <f t="shared" si="8"/>
        <v>62</v>
      </c>
      <c r="J20" s="70">
        <f aca="true" t="shared" si="9" ref="J20:S20">IF(J17=1,J16+J19,J16-J19)</f>
        <v>48</v>
      </c>
      <c r="K20" s="70">
        <f t="shared" si="9"/>
        <v>68</v>
      </c>
      <c r="L20" s="70">
        <f t="shared" si="9"/>
        <v>61</v>
      </c>
      <c r="M20" s="70">
        <f t="shared" si="9"/>
        <v>29</v>
      </c>
      <c r="N20" s="70">
        <f t="shared" si="9"/>
        <v>42</v>
      </c>
      <c r="O20" s="70">
        <f t="shared" si="9"/>
        <v>33</v>
      </c>
      <c r="P20" s="70">
        <f t="shared" si="9"/>
        <v>68</v>
      </c>
      <c r="Q20" s="70">
        <f t="shared" si="9"/>
        <v>82</v>
      </c>
      <c r="R20" s="70">
        <f t="shared" si="9"/>
        <v>115</v>
      </c>
      <c r="S20" s="70">
        <f t="shared" si="9"/>
        <v>115</v>
      </c>
    </row>
    <row r="21" spans="1:19" ht="18">
      <c r="A21" s="72" t="s">
        <v>49</v>
      </c>
      <c r="B21" s="69"/>
      <c r="C21" s="69">
        <v>1</v>
      </c>
      <c r="D21" s="69"/>
      <c r="E21" s="69">
        <v>1</v>
      </c>
      <c r="F21" s="69"/>
      <c r="G21" s="69">
        <v>1</v>
      </c>
      <c r="H21" s="69">
        <v>1</v>
      </c>
      <c r="I21" s="69"/>
      <c r="J21" s="69">
        <v>1</v>
      </c>
      <c r="K21" s="69">
        <v>1</v>
      </c>
      <c r="L21" s="69">
        <v>1</v>
      </c>
      <c r="M21" s="69"/>
      <c r="N21" s="69">
        <v>1</v>
      </c>
      <c r="O21" s="69"/>
      <c r="P21" s="69">
        <v>1</v>
      </c>
      <c r="Q21" s="69"/>
      <c r="R21" s="69">
        <v>1</v>
      </c>
      <c r="S21" s="69">
        <v>1</v>
      </c>
    </row>
    <row r="22" spans="1:19" ht="18">
      <c r="A22" s="103" t="s">
        <v>53</v>
      </c>
      <c r="B22" s="105">
        <f aca="true" t="shared" si="10" ref="B22:I22">SUM(B17,B18)</f>
        <v>8</v>
      </c>
      <c r="C22" s="105">
        <f t="shared" si="10"/>
        <v>14</v>
      </c>
      <c r="D22" s="105">
        <f t="shared" si="10"/>
        <v>7</v>
      </c>
      <c r="E22" s="105">
        <f t="shared" si="10"/>
        <v>9</v>
      </c>
      <c r="F22" s="105">
        <f t="shared" si="10"/>
        <v>9</v>
      </c>
      <c r="G22" s="105">
        <f t="shared" si="10"/>
        <v>11</v>
      </c>
      <c r="H22" s="105">
        <f t="shared" si="10"/>
        <v>7</v>
      </c>
      <c r="I22" s="105">
        <f t="shared" si="10"/>
        <v>8</v>
      </c>
      <c r="J22" s="105">
        <f aca="true" t="shared" si="11" ref="J22:S22">SUM(J17,J18)</f>
        <v>6</v>
      </c>
      <c r="K22" s="105">
        <f t="shared" si="11"/>
        <v>12</v>
      </c>
      <c r="L22" s="105">
        <f t="shared" si="11"/>
        <v>8</v>
      </c>
      <c r="M22" s="105">
        <f t="shared" si="11"/>
        <v>8</v>
      </c>
      <c r="N22" s="105">
        <f t="shared" si="11"/>
        <v>7</v>
      </c>
      <c r="O22" s="105">
        <f t="shared" si="11"/>
        <v>5</v>
      </c>
      <c r="P22" s="105">
        <f t="shared" si="11"/>
        <v>12</v>
      </c>
      <c r="Q22" s="105">
        <f t="shared" si="11"/>
        <v>12</v>
      </c>
      <c r="R22" s="105">
        <f t="shared" si="11"/>
        <v>16</v>
      </c>
      <c r="S22" s="105">
        <f t="shared" si="11"/>
        <v>15</v>
      </c>
    </row>
    <row r="23" spans="1:19" ht="18.75" thickBot="1">
      <c r="A23" s="71" t="s">
        <v>36</v>
      </c>
      <c r="B23" s="73"/>
      <c r="C23" s="73">
        <v>14</v>
      </c>
      <c r="D23" s="73"/>
      <c r="E23" s="73">
        <v>9</v>
      </c>
      <c r="F23" s="73">
        <v>1</v>
      </c>
      <c r="G23" s="73">
        <v>11</v>
      </c>
      <c r="H23" s="73"/>
      <c r="I23" s="73"/>
      <c r="J23" s="73">
        <v>6</v>
      </c>
      <c r="K23" s="73">
        <v>12</v>
      </c>
      <c r="L23" s="73">
        <v>8</v>
      </c>
      <c r="M23" s="73">
        <v>8</v>
      </c>
      <c r="N23" s="73">
        <v>7</v>
      </c>
      <c r="O23" s="73">
        <v>5</v>
      </c>
      <c r="P23" s="73">
        <v>12</v>
      </c>
      <c r="Q23" s="73">
        <v>12</v>
      </c>
      <c r="R23" s="73">
        <v>16</v>
      </c>
      <c r="S23" s="73">
        <v>15</v>
      </c>
    </row>
    <row r="24" spans="1:19" ht="18.75" thickBot="1">
      <c r="A24" s="83" t="s">
        <v>62</v>
      </c>
      <c r="B24" s="70">
        <f aca="true" t="shared" si="12" ref="B24:I24">IF(B21=1,B20+B23,B20-B23)</f>
        <v>44</v>
      </c>
      <c r="C24" s="70">
        <f t="shared" si="12"/>
        <v>103</v>
      </c>
      <c r="D24" s="70">
        <f t="shared" si="12"/>
        <v>38</v>
      </c>
      <c r="E24" s="70">
        <f t="shared" si="12"/>
        <v>55</v>
      </c>
      <c r="F24" s="70">
        <f t="shared" si="12"/>
        <v>58</v>
      </c>
      <c r="G24" s="70">
        <f t="shared" si="12"/>
        <v>70</v>
      </c>
      <c r="H24" s="70">
        <f t="shared" si="12"/>
        <v>20</v>
      </c>
      <c r="I24" s="70">
        <f t="shared" si="12"/>
        <v>62</v>
      </c>
      <c r="J24" s="70">
        <f aca="true" t="shared" si="13" ref="J24:S24">IF(J21=1,J20+J23,J20-J23)</f>
        <v>54</v>
      </c>
      <c r="K24" s="70">
        <f t="shared" si="13"/>
        <v>80</v>
      </c>
      <c r="L24" s="70">
        <f t="shared" si="13"/>
        <v>69</v>
      </c>
      <c r="M24" s="70">
        <f t="shared" si="13"/>
        <v>21</v>
      </c>
      <c r="N24" s="70">
        <f t="shared" si="13"/>
        <v>49</v>
      </c>
      <c r="O24" s="70">
        <f t="shared" si="13"/>
        <v>28</v>
      </c>
      <c r="P24" s="70">
        <f t="shared" si="13"/>
        <v>80</v>
      </c>
      <c r="Q24" s="70">
        <f t="shared" si="13"/>
        <v>70</v>
      </c>
      <c r="R24" s="70">
        <f t="shared" si="13"/>
        <v>131</v>
      </c>
      <c r="S24" s="70">
        <f t="shared" si="13"/>
        <v>130</v>
      </c>
    </row>
    <row r="25" spans="1:19" ht="18">
      <c r="A25" s="72" t="s">
        <v>50</v>
      </c>
      <c r="B25" s="69"/>
      <c r="C25" s="69"/>
      <c r="D25" s="69">
        <v>1</v>
      </c>
      <c r="E25" s="69"/>
      <c r="F25" s="69">
        <v>1</v>
      </c>
      <c r="G25" s="69">
        <v>1</v>
      </c>
      <c r="H25" s="69"/>
      <c r="I25" s="69"/>
      <c r="J25" s="69">
        <v>1</v>
      </c>
      <c r="K25" s="69"/>
      <c r="L25" s="69"/>
      <c r="M25" s="69"/>
      <c r="N25" s="69"/>
      <c r="O25" s="69"/>
      <c r="P25" s="69">
        <v>1</v>
      </c>
      <c r="Q25" s="69"/>
      <c r="R25" s="69">
        <v>1</v>
      </c>
      <c r="S25" s="69"/>
    </row>
    <row r="26" spans="1:19" ht="18">
      <c r="A26" s="103" t="s">
        <v>53</v>
      </c>
      <c r="B26" s="105">
        <f aca="true" t="shared" si="14" ref="B26:I26">SUM(B21,B22)</f>
        <v>8</v>
      </c>
      <c r="C26" s="105">
        <f t="shared" si="14"/>
        <v>15</v>
      </c>
      <c r="D26" s="105">
        <f t="shared" si="14"/>
        <v>7</v>
      </c>
      <c r="E26" s="105">
        <f t="shared" si="14"/>
        <v>10</v>
      </c>
      <c r="F26" s="105">
        <f t="shared" si="14"/>
        <v>9</v>
      </c>
      <c r="G26" s="105">
        <f t="shared" si="14"/>
        <v>12</v>
      </c>
      <c r="H26" s="105">
        <f t="shared" si="14"/>
        <v>8</v>
      </c>
      <c r="I26" s="105">
        <f t="shared" si="14"/>
        <v>8</v>
      </c>
      <c r="J26" s="105">
        <f aca="true" t="shared" si="15" ref="J26:S26">SUM(J21,J22)</f>
        <v>7</v>
      </c>
      <c r="K26" s="105">
        <f t="shared" si="15"/>
        <v>13</v>
      </c>
      <c r="L26" s="105">
        <f t="shared" si="15"/>
        <v>9</v>
      </c>
      <c r="M26" s="105">
        <f t="shared" si="15"/>
        <v>8</v>
      </c>
      <c r="N26" s="105">
        <f t="shared" si="15"/>
        <v>8</v>
      </c>
      <c r="O26" s="105">
        <f t="shared" si="15"/>
        <v>5</v>
      </c>
      <c r="P26" s="105">
        <f t="shared" si="15"/>
        <v>13</v>
      </c>
      <c r="Q26" s="105">
        <f t="shared" si="15"/>
        <v>12</v>
      </c>
      <c r="R26" s="105">
        <f t="shared" si="15"/>
        <v>17</v>
      </c>
      <c r="S26" s="105">
        <f t="shared" si="15"/>
        <v>16</v>
      </c>
    </row>
    <row r="27" spans="1:19" ht="18.75" thickBot="1">
      <c r="A27" s="71" t="s">
        <v>36</v>
      </c>
      <c r="B27" s="73"/>
      <c r="C27" s="73"/>
      <c r="D27" s="73"/>
      <c r="E27" s="73"/>
      <c r="F27" s="73">
        <v>9</v>
      </c>
      <c r="G27" s="73">
        <v>12</v>
      </c>
      <c r="H27" s="73">
        <v>2</v>
      </c>
      <c r="I27" s="73">
        <v>5</v>
      </c>
      <c r="J27" s="73"/>
      <c r="K27" s="73">
        <v>13</v>
      </c>
      <c r="L27" s="73"/>
      <c r="M27" s="73"/>
      <c r="N27" s="73">
        <v>1</v>
      </c>
      <c r="O27" s="73"/>
      <c r="P27" s="73">
        <v>13</v>
      </c>
      <c r="Q27" s="73"/>
      <c r="R27" s="73">
        <v>17</v>
      </c>
      <c r="S27" s="73"/>
    </row>
    <row r="28" spans="1:19" ht="18.75" thickBot="1">
      <c r="A28" s="83" t="s">
        <v>62</v>
      </c>
      <c r="B28" s="70">
        <f aca="true" t="shared" si="16" ref="B28:I28">IF(B25=1,B24+B27,B24-B27)</f>
        <v>44</v>
      </c>
      <c r="C28" s="70">
        <f t="shared" si="16"/>
        <v>103</v>
      </c>
      <c r="D28" s="70">
        <f t="shared" si="16"/>
        <v>38</v>
      </c>
      <c r="E28" s="70">
        <f t="shared" si="16"/>
        <v>55</v>
      </c>
      <c r="F28" s="70">
        <f t="shared" si="16"/>
        <v>67</v>
      </c>
      <c r="G28" s="70">
        <f t="shared" si="16"/>
        <v>82</v>
      </c>
      <c r="H28" s="70">
        <f t="shared" si="16"/>
        <v>18</v>
      </c>
      <c r="I28" s="70">
        <f t="shared" si="16"/>
        <v>57</v>
      </c>
      <c r="J28" s="70">
        <f aca="true" t="shared" si="17" ref="J28:S28">IF(J25=1,J24+J27,J24-J27)</f>
        <v>54</v>
      </c>
      <c r="K28" s="70">
        <f t="shared" si="17"/>
        <v>67</v>
      </c>
      <c r="L28" s="70">
        <f t="shared" si="17"/>
        <v>69</v>
      </c>
      <c r="M28" s="70">
        <f t="shared" si="17"/>
        <v>21</v>
      </c>
      <c r="N28" s="70">
        <f t="shared" si="17"/>
        <v>48</v>
      </c>
      <c r="O28" s="70">
        <f t="shared" si="17"/>
        <v>28</v>
      </c>
      <c r="P28" s="70">
        <f t="shared" si="17"/>
        <v>93</v>
      </c>
      <c r="Q28" s="70">
        <f t="shared" si="17"/>
        <v>70</v>
      </c>
      <c r="R28" s="70">
        <f t="shared" si="17"/>
        <v>148</v>
      </c>
      <c r="S28" s="70">
        <f t="shared" si="17"/>
        <v>130</v>
      </c>
    </row>
    <row r="29" spans="1:19" ht="18">
      <c r="A29" s="72" t="s">
        <v>51</v>
      </c>
      <c r="B29" s="69">
        <v>1</v>
      </c>
      <c r="C29" s="69">
        <v>1</v>
      </c>
      <c r="D29" s="69">
        <v>1</v>
      </c>
      <c r="E29" s="69">
        <v>1</v>
      </c>
      <c r="F29" s="69">
        <v>1</v>
      </c>
      <c r="G29" s="69">
        <v>1</v>
      </c>
      <c r="H29" s="69"/>
      <c r="I29" s="69">
        <v>1</v>
      </c>
      <c r="J29" s="69">
        <v>1</v>
      </c>
      <c r="K29" s="69">
        <v>1</v>
      </c>
      <c r="L29" s="69">
        <v>1</v>
      </c>
      <c r="M29" s="69">
        <v>1</v>
      </c>
      <c r="N29" s="69">
        <v>1</v>
      </c>
      <c r="O29" s="69">
        <v>1</v>
      </c>
      <c r="P29" s="69">
        <v>1</v>
      </c>
      <c r="Q29" s="69">
        <v>1</v>
      </c>
      <c r="R29" s="69">
        <v>1</v>
      </c>
      <c r="S29" s="69">
        <v>1</v>
      </c>
    </row>
    <row r="30" spans="1:19" ht="18">
      <c r="A30" s="103" t="s">
        <v>53</v>
      </c>
      <c r="B30" s="105">
        <f aca="true" t="shared" si="18" ref="B30:I30">SUM(B25,B26)</f>
        <v>8</v>
      </c>
      <c r="C30" s="105">
        <f t="shared" si="18"/>
        <v>15</v>
      </c>
      <c r="D30" s="105">
        <f t="shared" si="18"/>
        <v>8</v>
      </c>
      <c r="E30" s="105">
        <f t="shared" si="18"/>
        <v>10</v>
      </c>
      <c r="F30" s="105">
        <f t="shared" si="18"/>
        <v>10</v>
      </c>
      <c r="G30" s="105">
        <f t="shared" si="18"/>
        <v>13</v>
      </c>
      <c r="H30" s="105">
        <f t="shared" si="18"/>
        <v>8</v>
      </c>
      <c r="I30" s="105">
        <f t="shared" si="18"/>
        <v>8</v>
      </c>
      <c r="J30" s="105">
        <f aca="true" t="shared" si="19" ref="J30:S30">SUM(J25,J26)</f>
        <v>8</v>
      </c>
      <c r="K30" s="105">
        <f t="shared" si="19"/>
        <v>13</v>
      </c>
      <c r="L30" s="105">
        <f t="shared" si="19"/>
        <v>9</v>
      </c>
      <c r="M30" s="105">
        <f t="shared" si="19"/>
        <v>8</v>
      </c>
      <c r="N30" s="105">
        <f t="shared" si="19"/>
        <v>8</v>
      </c>
      <c r="O30" s="105">
        <f t="shared" si="19"/>
        <v>5</v>
      </c>
      <c r="P30" s="105">
        <f t="shared" si="19"/>
        <v>14</v>
      </c>
      <c r="Q30" s="105">
        <f t="shared" si="19"/>
        <v>12</v>
      </c>
      <c r="R30" s="105">
        <f t="shared" si="19"/>
        <v>18</v>
      </c>
      <c r="S30" s="105">
        <f t="shared" si="19"/>
        <v>16</v>
      </c>
    </row>
    <row r="31" spans="1:19" ht="18.75" thickBot="1">
      <c r="A31" s="71" t="s">
        <v>36</v>
      </c>
      <c r="B31" s="73">
        <v>7</v>
      </c>
      <c r="C31" s="73">
        <v>15</v>
      </c>
      <c r="D31" s="73">
        <v>8</v>
      </c>
      <c r="E31" s="73">
        <v>10</v>
      </c>
      <c r="F31" s="73">
        <v>10</v>
      </c>
      <c r="G31" s="73">
        <v>13</v>
      </c>
      <c r="H31" s="73">
        <v>7</v>
      </c>
      <c r="I31" s="73">
        <v>8</v>
      </c>
      <c r="J31" s="73">
        <v>8</v>
      </c>
      <c r="K31" s="73">
        <v>13</v>
      </c>
      <c r="L31" s="73">
        <v>9</v>
      </c>
      <c r="M31" s="73">
        <v>8</v>
      </c>
      <c r="N31" s="73">
        <v>8</v>
      </c>
      <c r="O31" s="73">
        <v>5</v>
      </c>
      <c r="P31" s="73">
        <v>14</v>
      </c>
      <c r="Q31" s="73">
        <v>12</v>
      </c>
      <c r="R31" s="73">
        <v>18</v>
      </c>
      <c r="S31" s="73">
        <v>16</v>
      </c>
    </row>
    <row r="32" spans="1:19" ht="18.75" thickBot="1">
      <c r="A32" s="83" t="s">
        <v>62</v>
      </c>
      <c r="B32" s="70">
        <f aca="true" t="shared" si="20" ref="B32:I32">IF(B29=1,B28+B31,B28-B31)</f>
        <v>51</v>
      </c>
      <c r="C32" s="70">
        <f t="shared" si="20"/>
        <v>118</v>
      </c>
      <c r="D32" s="70">
        <f t="shared" si="20"/>
        <v>46</v>
      </c>
      <c r="E32" s="70">
        <f t="shared" si="20"/>
        <v>65</v>
      </c>
      <c r="F32" s="70">
        <f t="shared" si="20"/>
        <v>77</v>
      </c>
      <c r="G32" s="70">
        <f t="shared" si="20"/>
        <v>95</v>
      </c>
      <c r="H32" s="70">
        <f t="shared" si="20"/>
        <v>11</v>
      </c>
      <c r="I32" s="70">
        <f t="shared" si="20"/>
        <v>65</v>
      </c>
      <c r="J32" s="70">
        <f aca="true" t="shared" si="21" ref="J32:S32">IF(J29=1,J28+J31,J28-J31)</f>
        <v>62</v>
      </c>
      <c r="K32" s="70">
        <f t="shared" si="21"/>
        <v>80</v>
      </c>
      <c r="L32" s="70">
        <f t="shared" si="21"/>
        <v>78</v>
      </c>
      <c r="M32" s="70">
        <f t="shared" si="21"/>
        <v>29</v>
      </c>
      <c r="N32" s="70">
        <f t="shared" si="21"/>
        <v>56</v>
      </c>
      <c r="O32" s="70">
        <f t="shared" si="21"/>
        <v>33</v>
      </c>
      <c r="P32" s="70">
        <f t="shared" si="21"/>
        <v>107</v>
      </c>
      <c r="Q32" s="70">
        <f t="shared" si="21"/>
        <v>82</v>
      </c>
      <c r="R32" s="70">
        <f t="shared" si="21"/>
        <v>166</v>
      </c>
      <c r="S32" s="70">
        <f t="shared" si="21"/>
        <v>146</v>
      </c>
    </row>
    <row r="33" spans="1:19" ht="18">
      <c r="A33" s="72" t="s">
        <v>52</v>
      </c>
      <c r="B33" s="69"/>
      <c r="C33" s="69"/>
      <c r="D33" s="69"/>
      <c r="E33" s="69"/>
      <c r="F33" s="69">
        <v>1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1:19" ht="18">
      <c r="A34" s="103" t="s">
        <v>53</v>
      </c>
      <c r="B34" s="105">
        <f aca="true" t="shared" si="22" ref="B34:I34">SUM(B29,B30)</f>
        <v>9</v>
      </c>
      <c r="C34" s="105">
        <f t="shared" si="22"/>
        <v>16</v>
      </c>
      <c r="D34" s="105">
        <f t="shared" si="22"/>
        <v>9</v>
      </c>
      <c r="E34" s="105">
        <f t="shared" si="22"/>
        <v>11</v>
      </c>
      <c r="F34" s="105">
        <f t="shared" si="22"/>
        <v>11</v>
      </c>
      <c r="G34" s="105">
        <f t="shared" si="22"/>
        <v>14</v>
      </c>
      <c r="H34" s="105">
        <f t="shared" si="22"/>
        <v>8</v>
      </c>
      <c r="I34" s="105">
        <f t="shared" si="22"/>
        <v>9</v>
      </c>
      <c r="J34" s="105">
        <f aca="true" t="shared" si="23" ref="J34:S34">SUM(J29,J30)</f>
        <v>9</v>
      </c>
      <c r="K34" s="105">
        <f t="shared" si="23"/>
        <v>14</v>
      </c>
      <c r="L34" s="105">
        <f t="shared" si="23"/>
        <v>10</v>
      </c>
      <c r="M34" s="105">
        <f t="shared" si="23"/>
        <v>9</v>
      </c>
      <c r="N34" s="105">
        <f t="shared" si="23"/>
        <v>9</v>
      </c>
      <c r="O34" s="105">
        <f t="shared" si="23"/>
        <v>6</v>
      </c>
      <c r="P34" s="105">
        <f t="shared" si="23"/>
        <v>15</v>
      </c>
      <c r="Q34" s="105">
        <f t="shared" si="23"/>
        <v>13</v>
      </c>
      <c r="R34" s="105">
        <f t="shared" si="23"/>
        <v>19</v>
      </c>
      <c r="S34" s="105">
        <f t="shared" si="23"/>
        <v>17</v>
      </c>
    </row>
    <row r="35" spans="1:19" ht="18.75" thickBot="1">
      <c r="A35" s="71" t="s">
        <v>36</v>
      </c>
      <c r="B35" s="73"/>
      <c r="C35" s="73">
        <v>10</v>
      </c>
      <c r="D35" s="73"/>
      <c r="E35" s="73"/>
      <c r="F35" s="73">
        <v>11</v>
      </c>
      <c r="G35" s="73">
        <v>14</v>
      </c>
      <c r="H35" s="73"/>
      <c r="I35" s="73"/>
      <c r="J35" s="73"/>
      <c r="K35" s="73"/>
      <c r="L35" s="73">
        <v>3</v>
      </c>
      <c r="M35" s="73"/>
      <c r="N35" s="73"/>
      <c r="O35" s="73"/>
      <c r="P35" s="73"/>
      <c r="Q35" s="73"/>
      <c r="R35" s="73"/>
      <c r="S35" s="73"/>
    </row>
    <row r="36" spans="1:19" ht="18.75" thickBot="1">
      <c r="A36" s="83" t="s">
        <v>62</v>
      </c>
      <c r="B36" s="70">
        <f aca="true" t="shared" si="24" ref="B36:I36">IF(B33=1,B32+B35,B32-B35)</f>
        <v>51</v>
      </c>
      <c r="C36" s="135">
        <f t="shared" si="24"/>
        <v>108</v>
      </c>
      <c r="D36" s="70">
        <f t="shared" si="24"/>
        <v>46</v>
      </c>
      <c r="E36" s="70">
        <f t="shared" si="24"/>
        <v>65</v>
      </c>
      <c r="F36" s="70">
        <f t="shared" si="24"/>
        <v>88</v>
      </c>
      <c r="G36" s="70">
        <f t="shared" si="24"/>
        <v>81</v>
      </c>
      <c r="H36" s="70">
        <f t="shared" si="24"/>
        <v>11</v>
      </c>
      <c r="I36" s="70">
        <f t="shared" si="24"/>
        <v>65</v>
      </c>
      <c r="J36" s="70">
        <f aca="true" t="shared" si="25" ref="J36:S36">IF(J33=1,J32+J35,J32-J35)</f>
        <v>62</v>
      </c>
      <c r="K36" s="70">
        <f t="shared" si="25"/>
        <v>80</v>
      </c>
      <c r="L36" s="70">
        <f t="shared" si="25"/>
        <v>75</v>
      </c>
      <c r="M36" s="70">
        <f t="shared" si="25"/>
        <v>29</v>
      </c>
      <c r="N36" s="70">
        <f t="shared" si="25"/>
        <v>56</v>
      </c>
      <c r="O36" s="70">
        <f t="shared" si="25"/>
        <v>33</v>
      </c>
      <c r="P36" s="70">
        <f t="shared" si="25"/>
        <v>107</v>
      </c>
      <c r="Q36" s="70">
        <f t="shared" si="25"/>
        <v>82</v>
      </c>
      <c r="R36" s="135">
        <f t="shared" si="25"/>
        <v>166</v>
      </c>
      <c r="S36" s="135">
        <f t="shared" si="25"/>
        <v>146</v>
      </c>
    </row>
    <row r="37" spans="2:19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8">
      <c r="A38" s="74" t="s">
        <v>1</v>
      </c>
      <c r="B38" s="75">
        <v>1</v>
      </c>
      <c r="C38" s="76">
        <v>2</v>
      </c>
      <c r="D38" s="76">
        <v>3</v>
      </c>
      <c r="E38" s="76">
        <v>4</v>
      </c>
      <c r="F38" s="76">
        <v>5</v>
      </c>
      <c r="G38" s="76">
        <v>6</v>
      </c>
      <c r="H38" s="76">
        <v>7</v>
      </c>
      <c r="I38" s="76">
        <v>8</v>
      </c>
      <c r="J38" s="75">
        <v>9</v>
      </c>
      <c r="K38" s="76">
        <v>10</v>
      </c>
      <c r="L38" s="76">
        <v>11</v>
      </c>
      <c r="M38" s="76">
        <v>12</v>
      </c>
      <c r="N38" s="76">
        <v>13</v>
      </c>
      <c r="O38" s="76">
        <v>14</v>
      </c>
      <c r="P38" s="76">
        <v>15</v>
      </c>
      <c r="Q38" s="76">
        <v>16</v>
      </c>
      <c r="R38" s="136">
        <v>17</v>
      </c>
      <c r="S38" s="76">
        <v>18</v>
      </c>
    </row>
    <row r="39" spans="2:14" ht="12.75">
      <c r="B39" s="3"/>
      <c r="C39" s="3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</row>
    <row r="40" spans="2:9" ht="12.75">
      <c r="B40" s="2"/>
      <c r="C40" s="2"/>
      <c r="D40" s="2"/>
      <c r="E40" s="2"/>
      <c r="F40" s="2"/>
      <c r="G40" s="2"/>
      <c r="H40" s="2"/>
      <c r="I40" s="2"/>
    </row>
    <row r="41" spans="2:14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2.75">
      <c r="B42" s="3"/>
      <c r="C42" s="3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</row>
    <row r="43" spans="2:14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3"/>
      <c r="C44" s="3"/>
      <c r="D44" s="3"/>
      <c r="E44" s="3"/>
      <c r="F44" s="3"/>
      <c r="G44" s="3"/>
      <c r="H44" s="3"/>
      <c r="I44" s="3"/>
      <c r="J44" s="2"/>
      <c r="K44" s="3"/>
      <c r="L44" s="3"/>
      <c r="M44" s="3"/>
      <c r="N44" s="3"/>
    </row>
    <row r="45" spans="2:14" ht="12.75">
      <c r="B45" s="2"/>
      <c r="C45" s="2"/>
      <c r="D45" s="2"/>
      <c r="E45" s="2"/>
      <c r="F45" s="2"/>
      <c r="G45" s="2"/>
      <c r="H45" s="2"/>
      <c r="I45" s="2"/>
      <c r="J45" s="5"/>
      <c r="K45" s="5"/>
      <c r="L45" s="5"/>
      <c r="M45" s="5"/>
      <c r="N45" s="5"/>
    </row>
    <row r="46" spans="2:13" ht="12.75"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</row>
    <row r="47" spans="2:9" ht="12.75">
      <c r="B47" s="2"/>
      <c r="C47" s="2"/>
      <c r="D47" s="2"/>
      <c r="E47" s="2"/>
      <c r="F47" s="2"/>
      <c r="G47" s="2"/>
      <c r="H47" s="2"/>
      <c r="I47" s="2"/>
    </row>
    <row r="48" spans="2:9" ht="12.75">
      <c r="B48" s="2"/>
      <c r="C48" s="2"/>
      <c r="D48" s="2"/>
      <c r="E48" s="2"/>
      <c r="F48" s="2"/>
      <c r="G48" s="2"/>
      <c r="H48" s="2"/>
      <c r="I48" s="2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[TDK]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Ann&amp;DimoN</cp:lastModifiedBy>
  <cp:lastPrinted>2002-04-03T12:05:25Z</cp:lastPrinted>
  <dcterms:created xsi:type="dcterms:W3CDTF">2002-03-18T23:14:34Z</dcterms:created>
  <dcterms:modified xsi:type="dcterms:W3CDTF">2007-05-31T07:33:16Z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564134992</vt:i4>
  </property>
  <property fmtid="{D5CDD505-2E9C-101B-9397-08002B2CF9AE}" pid="3" name="_EmailSubject">
    <vt:lpwstr>Kubok table</vt:lpwstr>
  </property>
  <property fmtid="{D5CDD505-2E9C-101B-9397-08002B2CF9AE}" pid="4" name="_AuthorEmail">
    <vt:lpwstr>diar@diar.ru</vt:lpwstr>
  </property>
  <property fmtid="{D5CDD505-2E9C-101B-9397-08002B2CF9AE}" pid="5" name="_AuthorEmailDisplayName">
    <vt:lpwstr>Diar Tuganbaev</vt:lpwstr>
  </property>
</Properties>
</file>